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acorg.sharepoint.com/sites/Public/Shared Documents/MembershipTEAM/Treasurer Guidebook/2020-21/"/>
    </mc:Choice>
  </mc:AlternateContent>
  <xr:revisionPtr revIDLastSave="9" documentId="8_{43DAAD1E-8379-44DC-8A79-3D51779F2A65}" xr6:coauthVersionLast="45" xr6:coauthVersionMax="45" xr10:uidLastSave="{CD45B646-89C3-4EAC-9505-929FACD0A2AE}"/>
  <bookViews>
    <workbookView xWindow="-108" yWindow="-108" windowWidth="23256" windowHeight="12576" tabRatio="940" activeTab="3" xr2:uid="{00000000-000D-0000-FFFF-FFFF00000000}"/>
  </bookViews>
  <sheets>
    <sheet name="Budget" sheetId="1" r:id="rId1"/>
    <sheet name="Dues Calculation" sheetId="7" r:id="rId2"/>
    <sheet name="SEP" sheetId="9" r:id="rId3"/>
    <sheet name="OCT" sheetId="10" r:id="rId4"/>
    <sheet name="NOV" sheetId="11" r:id="rId5"/>
    <sheet name="DEC" sheetId="12" r:id="rId6"/>
    <sheet name="JAN" sheetId="13" r:id="rId7"/>
    <sheet name="FEB" sheetId="14" r:id="rId8"/>
    <sheet name="MAR" sheetId="15" r:id="rId9"/>
    <sheet name="APR" sheetId="16" r:id="rId10"/>
    <sheet name="MAY" sheetId="17" r:id="rId11"/>
    <sheet name="JUN" sheetId="18" r:id="rId12"/>
    <sheet name="JUL" sheetId="19" r:id="rId13"/>
    <sheet name="AUG" sheetId="20" r:id="rId14"/>
    <sheet name="MonthYTD" sheetId="21" r:id="rId15"/>
    <sheet name="Checking-Recon" sheetId="8" r:id="rId16"/>
  </sheets>
  <definedNames>
    <definedName name="_xlnm.Print_Area" localSheetId="9">APR!$P$1:$U$29</definedName>
    <definedName name="_xlnm.Print_Area" localSheetId="13">AUG!$P$1:$U$29</definedName>
    <definedName name="_xlnm.Print_Area" localSheetId="0">Budget!$A$1:$C$23</definedName>
    <definedName name="_xlnm.Print_Area" localSheetId="15">'Checking-Recon'!$A$1:$N$16</definedName>
    <definedName name="_xlnm.Print_Area" localSheetId="5">DEC!$P$1:$U$29</definedName>
    <definedName name="_xlnm.Print_Area" localSheetId="1">'Dues Calculation'!$A$1:$K$24</definedName>
    <definedName name="_xlnm.Print_Area" localSheetId="7">FEB!$P$1:$U$29</definedName>
    <definedName name="_xlnm.Print_Area" localSheetId="6">JAN!$P$1:$U$29</definedName>
    <definedName name="_xlnm.Print_Area" localSheetId="12">JUL!$P$1:$U$29</definedName>
    <definedName name="_xlnm.Print_Area" localSheetId="11">JUN!$P$1:$U$29</definedName>
    <definedName name="_xlnm.Print_Area" localSheetId="8">MAR!$P$1:$U$29</definedName>
    <definedName name="_xlnm.Print_Area" localSheetId="10">MAY!$P$1:$U$30</definedName>
    <definedName name="_xlnm.Print_Area" localSheetId="14">MonthYTD!$A$1:$R$30</definedName>
    <definedName name="_xlnm.Print_Area" localSheetId="4">NOV!$P$1:$U$29</definedName>
    <definedName name="_xlnm.Print_Area" localSheetId="3">OCT!$P$1:$U$29</definedName>
    <definedName name="_xlnm.Print_Area" localSheetId="2">SEP!$P$1:$U$29</definedName>
    <definedName name="_xlnm.Print_Titles" localSheetId="14">MonthYTD!$A:$B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8" l="1"/>
  <c r="A30" i="8"/>
  <c r="B29" i="8"/>
  <c r="B41" i="8"/>
  <c r="B20" i="8"/>
  <c r="B22" i="8"/>
  <c r="A29" i="8"/>
  <c r="M41" i="8"/>
  <c r="M20" i="8"/>
  <c r="M22" i="8"/>
  <c r="L41" i="8"/>
  <c r="L20" i="8"/>
  <c r="L22" i="8"/>
  <c r="K41" i="8"/>
  <c r="K20" i="8"/>
  <c r="K22" i="8"/>
  <c r="J41" i="8"/>
  <c r="I41" i="8"/>
  <c r="I20" i="8"/>
  <c r="I22" i="8"/>
  <c r="H41" i="8"/>
  <c r="H20" i="8"/>
  <c r="H22" i="8"/>
  <c r="G41" i="8"/>
  <c r="G20" i="8"/>
  <c r="G22" i="8"/>
  <c r="F41" i="8"/>
  <c r="E41" i="8"/>
  <c r="E20" i="8"/>
  <c r="E22" i="8"/>
  <c r="D41" i="8"/>
  <c r="C41" i="8"/>
  <c r="J20" i="8"/>
  <c r="J22" i="8"/>
  <c r="D20" i="8"/>
  <c r="D22" i="8"/>
  <c r="N12" i="8"/>
  <c r="I21" i="7"/>
  <c r="I20" i="7"/>
  <c r="I19" i="7"/>
  <c r="I18" i="7"/>
  <c r="D19" i="7"/>
  <c r="E19" i="7"/>
  <c r="E17" i="7"/>
  <c r="A1" i="8"/>
  <c r="C19" i="21"/>
  <c r="C20" i="21"/>
  <c r="C21" i="21"/>
  <c r="C22" i="21"/>
  <c r="C23" i="21"/>
  <c r="C24" i="21"/>
  <c r="C25" i="21"/>
  <c r="R25" i="21"/>
  <c r="C26" i="21"/>
  <c r="R26" i="21"/>
  <c r="C18" i="21"/>
  <c r="C10" i="21"/>
  <c r="C11" i="21"/>
  <c r="C12" i="21"/>
  <c r="C13" i="21"/>
  <c r="R13" i="21"/>
  <c r="C14" i="21"/>
  <c r="B19" i="21"/>
  <c r="B20" i="21"/>
  <c r="B21" i="21"/>
  <c r="B22" i="21"/>
  <c r="B23" i="21"/>
  <c r="B24" i="21"/>
  <c r="B25" i="21"/>
  <c r="B26" i="21"/>
  <c r="B27" i="21"/>
  <c r="B18" i="21"/>
  <c r="A17" i="21"/>
  <c r="B10" i="21"/>
  <c r="B11" i="21"/>
  <c r="B12" i="21"/>
  <c r="B13" i="21"/>
  <c r="B14" i="21"/>
  <c r="B15" i="21"/>
  <c r="B9" i="21"/>
  <c r="A8" i="21"/>
  <c r="A1" i="21"/>
  <c r="R14" i="21"/>
  <c r="E33" i="11"/>
  <c r="D10" i="8"/>
  <c r="M32" i="11"/>
  <c r="F26" i="21"/>
  <c r="L32" i="11"/>
  <c r="F25" i="21"/>
  <c r="K32" i="11"/>
  <c r="F24" i="21"/>
  <c r="J32" i="11"/>
  <c r="F23" i="21"/>
  <c r="I32" i="11"/>
  <c r="H32" i="11"/>
  <c r="F21" i="21"/>
  <c r="G32" i="11"/>
  <c r="F20" i="21"/>
  <c r="F32" i="11"/>
  <c r="F19" i="21"/>
  <c r="E32" i="11"/>
  <c r="F18" i="21"/>
  <c r="D32" i="11"/>
  <c r="Q27" i="11"/>
  <c r="R26" i="11"/>
  <c r="U26" i="11"/>
  <c r="Q26" i="11"/>
  <c r="R25" i="11"/>
  <c r="U25" i="11"/>
  <c r="Q25" i="11"/>
  <c r="R24" i="11"/>
  <c r="Q24" i="11"/>
  <c r="R23" i="11"/>
  <c r="Q23" i="11"/>
  <c r="R22" i="11"/>
  <c r="Q22" i="11"/>
  <c r="R21" i="11"/>
  <c r="Q21" i="11"/>
  <c r="R20" i="11"/>
  <c r="Q20" i="11"/>
  <c r="R19" i="11"/>
  <c r="Q19" i="11"/>
  <c r="R18" i="11"/>
  <c r="Q18" i="11"/>
  <c r="M18" i="11"/>
  <c r="L18" i="11"/>
  <c r="K18" i="11"/>
  <c r="J18" i="11"/>
  <c r="I18" i="11"/>
  <c r="H18" i="11"/>
  <c r="G18" i="11"/>
  <c r="F18" i="11"/>
  <c r="E18" i="11"/>
  <c r="P17" i="11"/>
  <c r="Q15" i="11"/>
  <c r="R14" i="11"/>
  <c r="U14" i="11"/>
  <c r="Q14" i="11"/>
  <c r="R13" i="11"/>
  <c r="U13" i="11"/>
  <c r="Q13" i="11"/>
  <c r="E13" i="11"/>
  <c r="D8" i="8"/>
  <c r="R12" i="11"/>
  <c r="Q12" i="11"/>
  <c r="M12" i="11"/>
  <c r="J12" i="11"/>
  <c r="F14" i="21"/>
  <c r="I12" i="11"/>
  <c r="F13" i="21"/>
  <c r="H12" i="11"/>
  <c r="F12" i="21"/>
  <c r="G12" i="11"/>
  <c r="F11" i="21"/>
  <c r="F12" i="11"/>
  <c r="F10" i="21"/>
  <c r="E12" i="11"/>
  <c r="F9" i="21"/>
  <c r="D12" i="11"/>
  <c r="R11" i="11"/>
  <c r="Q11" i="11"/>
  <c r="R10" i="11"/>
  <c r="Q10" i="11"/>
  <c r="Q9" i="11"/>
  <c r="P8" i="11"/>
  <c r="J6" i="11"/>
  <c r="I6" i="11"/>
  <c r="H6" i="11"/>
  <c r="G6" i="11"/>
  <c r="F6" i="11"/>
  <c r="E6" i="11"/>
  <c r="P1" i="11"/>
  <c r="A1" i="11"/>
  <c r="E33" i="12"/>
  <c r="E10" i="8"/>
  <c r="M32" i="12"/>
  <c r="G26" i="21"/>
  <c r="L32" i="12"/>
  <c r="G25" i="21"/>
  <c r="K32" i="12"/>
  <c r="G24" i="21"/>
  <c r="J32" i="12"/>
  <c r="G23" i="21"/>
  <c r="I32" i="12"/>
  <c r="G22" i="21"/>
  <c r="H32" i="12"/>
  <c r="G21" i="21"/>
  <c r="G32" i="12"/>
  <c r="G20" i="21"/>
  <c r="F32" i="12"/>
  <c r="G19" i="21"/>
  <c r="E32" i="12"/>
  <c r="G18" i="21"/>
  <c r="D32" i="12"/>
  <c r="Q27" i="12"/>
  <c r="R26" i="12"/>
  <c r="U26" i="12"/>
  <c r="Q26" i="12"/>
  <c r="R25" i="12"/>
  <c r="U25" i="12"/>
  <c r="Q25" i="12"/>
  <c r="R24" i="12"/>
  <c r="Q24" i="12"/>
  <c r="R23" i="12"/>
  <c r="Q23" i="12"/>
  <c r="R22" i="12"/>
  <c r="Q22" i="12"/>
  <c r="R21" i="12"/>
  <c r="Q21" i="12"/>
  <c r="R20" i="12"/>
  <c r="Q20" i="12"/>
  <c r="R19" i="12"/>
  <c r="Q19" i="12"/>
  <c r="R18" i="12"/>
  <c r="Q18" i="12"/>
  <c r="M18" i="12"/>
  <c r="L18" i="12"/>
  <c r="K18" i="12"/>
  <c r="J18" i="12"/>
  <c r="I18" i="12"/>
  <c r="H18" i="12"/>
  <c r="G18" i="12"/>
  <c r="F18" i="12"/>
  <c r="E18" i="12"/>
  <c r="P17" i="12"/>
  <c r="Q15" i="12"/>
  <c r="R14" i="12"/>
  <c r="U14" i="12"/>
  <c r="Q14" i="12"/>
  <c r="R13" i="12"/>
  <c r="U13" i="12"/>
  <c r="Q13" i="12"/>
  <c r="E13" i="12"/>
  <c r="E8" i="8"/>
  <c r="R12" i="12"/>
  <c r="Q12" i="12"/>
  <c r="M12" i="12"/>
  <c r="J12" i="12"/>
  <c r="G14" i="21"/>
  <c r="I12" i="12"/>
  <c r="G13" i="21"/>
  <c r="H12" i="12"/>
  <c r="G12" i="21"/>
  <c r="G12" i="12"/>
  <c r="G11" i="21"/>
  <c r="F12" i="12"/>
  <c r="G10" i="21"/>
  <c r="E12" i="12"/>
  <c r="G9" i="21"/>
  <c r="D12" i="12"/>
  <c r="R11" i="12"/>
  <c r="Q11" i="12"/>
  <c r="R10" i="12"/>
  <c r="Q10" i="12"/>
  <c r="Q9" i="12"/>
  <c r="P8" i="12"/>
  <c r="J6" i="12"/>
  <c r="I6" i="12"/>
  <c r="H6" i="12"/>
  <c r="G6" i="12"/>
  <c r="F6" i="12"/>
  <c r="E6" i="12"/>
  <c r="P1" i="12"/>
  <c r="A1" i="12"/>
  <c r="E33" i="13"/>
  <c r="F10" i="8"/>
  <c r="M32" i="13"/>
  <c r="H26" i="21"/>
  <c r="L32" i="13"/>
  <c r="H25" i="21"/>
  <c r="K32" i="13"/>
  <c r="H24" i="21"/>
  <c r="J32" i="13"/>
  <c r="H23" i="21"/>
  <c r="I32" i="13"/>
  <c r="H22" i="21"/>
  <c r="H32" i="13"/>
  <c r="H21" i="21"/>
  <c r="G32" i="13"/>
  <c r="H20" i="21"/>
  <c r="F32" i="13"/>
  <c r="H19" i="21"/>
  <c r="E32" i="13"/>
  <c r="H18" i="21"/>
  <c r="D32" i="13"/>
  <c r="Q27" i="13"/>
  <c r="R26" i="13"/>
  <c r="U26" i="13"/>
  <c r="Q26" i="13"/>
  <c r="R25" i="13"/>
  <c r="U25" i="13"/>
  <c r="Q25" i="13"/>
  <c r="R24" i="13"/>
  <c r="Q24" i="13"/>
  <c r="R23" i="13"/>
  <c r="Q23" i="13"/>
  <c r="R22" i="13"/>
  <c r="Q22" i="13"/>
  <c r="R21" i="13"/>
  <c r="Q21" i="13"/>
  <c r="R20" i="13"/>
  <c r="Q20" i="13"/>
  <c r="R19" i="13"/>
  <c r="Q19" i="13"/>
  <c r="R18" i="13"/>
  <c r="Q18" i="13"/>
  <c r="M18" i="13"/>
  <c r="L18" i="13"/>
  <c r="K18" i="13"/>
  <c r="J18" i="13"/>
  <c r="I18" i="13"/>
  <c r="H18" i="13"/>
  <c r="G18" i="13"/>
  <c r="F18" i="13"/>
  <c r="E18" i="13"/>
  <c r="P17" i="13"/>
  <c r="Q15" i="13"/>
  <c r="R14" i="13"/>
  <c r="U14" i="13"/>
  <c r="Q14" i="13"/>
  <c r="R13" i="13"/>
  <c r="U13" i="13"/>
  <c r="Q13" i="13"/>
  <c r="E13" i="13"/>
  <c r="F8" i="8"/>
  <c r="R12" i="13"/>
  <c r="Q12" i="13"/>
  <c r="M12" i="13"/>
  <c r="J12" i="13"/>
  <c r="H14" i="21"/>
  <c r="I12" i="13"/>
  <c r="H13" i="21"/>
  <c r="H12" i="13"/>
  <c r="H12" i="21"/>
  <c r="G12" i="13"/>
  <c r="H11" i="21"/>
  <c r="F12" i="13"/>
  <c r="H10" i="21"/>
  <c r="E12" i="13"/>
  <c r="H9" i="21"/>
  <c r="D12" i="13"/>
  <c r="R11" i="13"/>
  <c r="Q11" i="13"/>
  <c r="R10" i="13"/>
  <c r="Q10" i="13"/>
  <c r="Q9" i="13"/>
  <c r="P8" i="13"/>
  <c r="J6" i="13"/>
  <c r="I6" i="13"/>
  <c r="H6" i="13"/>
  <c r="G6" i="13"/>
  <c r="F6" i="13"/>
  <c r="E6" i="13"/>
  <c r="P1" i="13"/>
  <c r="A1" i="13"/>
  <c r="E33" i="14"/>
  <c r="G10" i="8"/>
  <c r="M32" i="14"/>
  <c r="I26" i="21"/>
  <c r="L32" i="14"/>
  <c r="I25" i="21"/>
  <c r="K32" i="14"/>
  <c r="I24" i="21"/>
  <c r="J32" i="14"/>
  <c r="I23" i="21"/>
  <c r="I32" i="14"/>
  <c r="I22" i="21"/>
  <c r="H32" i="14"/>
  <c r="I21" i="21"/>
  <c r="G32" i="14"/>
  <c r="I20" i="21"/>
  <c r="F32" i="14"/>
  <c r="I19" i="21"/>
  <c r="E32" i="14"/>
  <c r="I18" i="21"/>
  <c r="D32" i="14"/>
  <c r="Q27" i="14"/>
  <c r="R26" i="14"/>
  <c r="U26" i="14"/>
  <c r="Q26" i="14"/>
  <c r="R25" i="14"/>
  <c r="U25" i="14"/>
  <c r="Q25" i="14"/>
  <c r="R24" i="14"/>
  <c r="Q24" i="14"/>
  <c r="R23" i="14"/>
  <c r="Q23" i="14"/>
  <c r="R22" i="14"/>
  <c r="Q22" i="14"/>
  <c r="R21" i="14"/>
  <c r="Q21" i="14"/>
  <c r="R20" i="14"/>
  <c r="Q20" i="14"/>
  <c r="R19" i="14"/>
  <c r="Q19" i="14"/>
  <c r="R18" i="14"/>
  <c r="Q18" i="14"/>
  <c r="M18" i="14"/>
  <c r="L18" i="14"/>
  <c r="K18" i="14"/>
  <c r="J18" i="14"/>
  <c r="I18" i="14"/>
  <c r="H18" i="14"/>
  <c r="G18" i="14"/>
  <c r="F18" i="14"/>
  <c r="E18" i="14"/>
  <c r="P17" i="14"/>
  <c r="Q15" i="14"/>
  <c r="R14" i="14"/>
  <c r="U14" i="14"/>
  <c r="Q14" i="14"/>
  <c r="R13" i="14"/>
  <c r="Q13" i="14"/>
  <c r="E13" i="14"/>
  <c r="G8" i="8"/>
  <c r="R12" i="14"/>
  <c r="Q12" i="14"/>
  <c r="M12" i="14"/>
  <c r="J12" i="14"/>
  <c r="I14" i="21"/>
  <c r="I12" i="14"/>
  <c r="I13" i="21"/>
  <c r="H12" i="14"/>
  <c r="I12" i="21"/>
  <c r="G12" i="14"/>
  <c r="I11" i="21"/>
  <c r="F12" i="14"/>
  <c r="I10" i="21"/>
  <c r="E12" i="14"/>
  <c r="I9" i="21"/>
  <c r="D12" i="14"/>
  <c r="R11" i="14"/>
  <c r="Q11" i="14"/>
  <c r="R10" i="14"/>
  <c r="Q10" i="14"/>
  <c r="Q9" i="14"/>
  <c r="P8" i="14"/>
  <c r="J6" i="14"/>
  <c r="I6" i="14"/>
  <c r="H6" i="14"/>
  <c r="G6" i="14"/>
  <c r="F6" i="14"/>
  <c r="E6" i="14"/>
  <c r="P1" i="14"/>
  <c r="A1" i="14"/>
  <c r="E33" i="15"/>
  <c r="H10" i="8"/>
  <c r="M32" i="15"/>
  <c r="J26" i="21"/>
  <c r="L32" i="15"/>
  <c r="J25" i="21"/>
  <c r="K32" i="15"/>
  <c r="J24" i="21"/>
  <c r="J32" i="15"/>
  <c r="J23" i="21"/>
  <c r="I32" i="15"/>
  <c r="J22" i="21"/>
  <c r="H32" i="15"/>
  <c r="J21" i="21"/>
  <c r="G32" i="15"/>
  <c r="J20" i="21"/>
  <c r="F32" i="15"/>
  <c r="J19" i="21"/>
  <c r="E32" i="15"/>
  <c r="J18" i="21"/>
  <c r="D32" i="15"/>
  <c r="Q27" i="15"/>
  <c r="R26" i="15"/>
  <c r="U26" i="15"/>
  <c r="Q26" i="15"/>
  <c r="R25" i="15"/>
  <c r="U25" i="15"/>
  <c r="Q25" i="15"/>
  <c r="R24" i="15"/>
  <c r="Q24" i="15"/>
  <c r="R23" i="15"/>
  <c r="Q23" i="15"/>
  <c r="R22" i="15"/>
  <c r="Q22" i="15"/>
  <c r="R21" i="15"/>
  <c r="Q21" i="15"/>
  <c r="R20" i="15"/>
  <c r="Q20" i="15"/>
  <c r="R19" i="15"/>
  <c r="Q19" i="15"/>
  <c r="R18" i="15"/>
  <c r="Q18" i="15"/>
  <c r="M18" i="15"/>
  <c r="L18" i="15"/>
  <c r="K18" i="15"/>
  <c r="J18" i="15"/>
  <c r="I18" i="15"/>
  <c r="H18" i="15"/>
  <c r="G18" i="15"/>
  <c r="F18" i="15"/>
  <c r="E18" i="15"/>
  <c r="P17" i="15"/>
  <c r="Q15" i="15"/>
  <c r="R14" i="15"/>
  <c r="U14" i="15"/>
  <c r="Q14" i="15"/>
  <c r="R13" i="15"/>
  <c r="U13" i="15"/>
  <c r="Q13" i="15"/>
  <c r="E13" i="15"/>
  <c r="H8" i="8"/>
  <c r="R12" i="15"/>
  <c r="Q12" i="15"/>
  <c r="M12" i="15"/>
  <c r="J12" i="15"/>
  <c r="J14" i="21"/>
  <c r="I12" i="15"/>
  <c r="J13" i="21"/>
  <c r="H12" i="15"/>
  <c r="J12" i="21"/>
  <c r="G12" i="15"/>
  <c r="J11" i="21"/>
  <c r="F12" i="15"/>
  <c r="J10" i="21"/>
  <c r="E12" i="15"/>
  <c r="J9" i="21"/>
  <c r="D12" i="15"/>
  <c r="R11" i="15"/>
  <c r="Q11" i="15"/>
  <c r="R10" i="15"/>
  <c r="Q10" i="15"/>
  <c r="Q9" i="15"/>
  <c r="P8" i="15"/>
  <c r="J6" i="15"/>
  <c r="I6" i="15"/>
  <c r="H6" i="15"/>
  <c r="G6" i="15"/>
  <c r="F6" i="15"/>
  <c r="E6" i="15"/>
  <c r="P1" i="15"/>
  <c r="A1" i="15"/>
  <c r="E33" i="16"/>
  <c r="I10" i="8"/>
  <c r="M32" i="16"/>
  <c r="K26" i="21"/>
  <c r="L32" i="16"/>
  <c r="K25" i="21"/>
  <c r="K32" i="16"/>
  <c r="K24" i="21"/>
  <c r="J32" i="16"/>
  <c r="K23" i="21"/>
  <c r="I32" i="16"/>
  <c r="K22" i="21"/>
  <c r="H32" i="16"/>
  <c r="K21" i="21"/>
  <c r="G32" i="16"/>
  <c r="K20" i="21"/>
  <c r="F32" i="16"/>
  <c r="K19" i="21"/>
  <c r="E32" i="16"/>
  <c r="K18" i="21"/>
  <c r="D32" i="16"/>
  <c r="Q27" i="16"/>
  <c r="R26" i="16"/>
  <c r="U26" i="16"/>
  <c r="Q26" i="16"/>
  <c r="R25" i="16"/>
  <c r="U25" i="16"/>
  <c r="Q25" i="16"/>
  <c r="R24" i="16"/>
  <c r="Q24" i="16"/>
  <c r="R23" i="16"/>
  <c r="Q23" i="16"/>
  <c r="R22" i="16"/>
  <c r="Q22" i="16"/>
  <c r="R21" i="16"/>
  <c r="Q21" i="16"/>
  <c r="R20" i="16"/>
  <c r="Q20" i="16"/>
  <c r="R19" i="16"/>
  <c r="Q19" i="16"/>
  <c r="R18" i="16"/>
  <c r="Q18" i="16"/>
  <c r="M18" i="16"/>
  <c r="L18" i="16"/>
  <c r="K18" i="16"/>
  <c r="J18" i="16"/>
  <c r="I18" i="16"/>
  <c r="H18" i="16"/>
  <c r="G18" i="16"/>
  <c r="F18" i="16"/>
  <c r="E18" i="16"/>
  <c r="P17" i="16"/>
  <c r="Q15" i="16"/>
  <c r="R14" i="16"/>
  <c r="U14" i="16"/>
  <c r="Q14" i="16"/>
  <c r="R13" i="16"/>
  <c r="U13" i="16"/>
  <c r="Q13" i="16"/>
  <c r="E13" i="16"/>
  <c r="I8" i="8"/>
  <c r="R12" i="16"/>
  <c r="Q12" i="16"/>
  <c r="M12" i="16"/>
  <c r="J12" i="16"/>
  <c r="K14" i="21"/>
  <c r="I12" i="16"/>
  <c r="K13" i="21"/>
  <c r="H12" i="16"/>
  <c r="K12" i="21"/>
  <c r="G12" i="16"/>
  <c r="K11" i="21"/>
  <c r="F12" i="16"/>
  <c r="K10" i="21"/>
  <c r="E12" i="16"/>
  <c r="K9" i="21"/>
  <c r="D12" i="16"/>
  <c r="R11" i="16"/>
  <c r="Q11" i="16"/>
  <c r="R10" i="16"/>
  <c r="Q10" i="16"/>
  <c r="Q9" i="16"/>
  <c r="P8" i="16"/>
  <c r="J6" i="16"/>
  <c r="I6" i="16"/>
  <c r="H6" i="16"/>
  <c r="G6" i="16"/>
  <c r="F6" i="16"/>
  <c r="E6" i="16"/>
  <c r="P1" i="16"/>
  <c r="A1" i="16"/>
  <c r="E33" i="17"/>
  <c r="J10" i="8"/>
  <c r="M32" i="17"/>
  <c r="L26" i="21"/>
  <c r="L32" i="17"/>
  <c r="L25" i="21"/>
  <c r="K32" i="17"/>
  <c r="L24" i="21"/>
  <c r="J32" i="17"/>
  <c r="L23" i="21"/>
  <c r="I32" i="17"/>
  <c r="L22" i="21"/>
  <c r="H32" i="17"/>
  <c r="L21" i="21"/>
  <c r="G32" i="17"/>
  <c r="L20" i="21"/>
  <c r="F32" i="17"/>
  <c r="L19" i="21"/>
  <c r="E32" i="17"/>
  <c r="L18" i="21"/>
  <c r="D32" i="17"/>
  <c r="Q27" i="17"/>
  <c r="R26" i="17"/>
  <c r="U26" i="17"/>
  <c r="Q26" i="17"/>
  <c r="R25" i="17"/>
  <c r="U25" i="17"/>
  <c r="Q25" i="17"/>
  <c r="R24" i="17"/>
  <c r="Q24" i="17"/>
  <c r="R23" i="17"/>
  <c r="Q23" i="17"/>
  <c r="R22" i="17"/>
  <c r="Q22" i="17"/>
  <c r="R21" i="17"/>
  <c r="Q21" i="17"/>
  <c r="R20" i="17"/>
  <c r="Q20" i="17"/>
  <c r="R19" i="17"/>
  <c r="Q19" i="17"/>
  <c r="R18" i="17"/>
  <c r="Q18" i="17"/>
  <c r="M18" i="17"/>
  <c r="L18" i="17"/>
  <c r="K18" i="17"/>
  <c r="J18" i="17"/>
  <c r="I18" i="17"/>
  <c r="H18" i="17"/>
  <c r="G18" i="17"/>
  <c r="F18" i="17"/>
  <c r="E18" i="17"/>
  <c r="P17" i="17"/>
  <c r="Q15" i="17"/>
  <c r="R14" i="17"/>
  <c r="U14" i="17"/>
  <c r="Q14" i="17"/>
  <c r="R13" i="17"/>
  <c r="U13" i="17"/>
  <c r="Q13" i="17"/>
  <c r="E13" i="17"/>
  <c r="J8" i="8"/>
  <c r="R12" i="17"/>
  <c r="Q12" i="17"/>
  <c r="M12" i="17"/>
  <c r="J12" i="17"/>
  <c r="L14" i="21"/>
  <c r="I12" i="17"/>
  <c r="L13" i="21"/>
  <c r="H12" i="17"/>
  <c r="L12" i="21"/>
  <c r="G12" i="17"/>
  <c r="L11" i="21"/>
  <c r="F12" i="17"/>
  <c r="L10" i="21"/>
  <c r="E12" i="17"/>
  <c r="L9" i="21"/>
  <c r="D12" i="17"/>
  <c r="R11" i="17"/>
  <c r="Q11" i="17"/>
  <c r="R10" i="17"/>
  <c r="Q10" i="17"/>
  <c r="Q9" i="17"/>
  <c r="P8" i="17"/>
  <c r="J6" i="17"/>
  <c r="I6" i="17"/>
  <c r="H6" i="17"/>
  <c r="G6" i="17"/>
  <c r="F6" i="17"/>
  <c r="E6" i="17"/>
  <c r="P1" i="17"/>
  <c r="A1" i="17"/>
  <c r="E33" i="18"/>
  <c r="K10" i="8"/>
  <c r="M32" i="18"/>
  <c r="M26" i="21"/>
  <c r="L32" i="18"/>
  <c r="M25" i="21"/>
  <c r="K32" i="18"/>
  <c r="M24" i="21"/>
  <c r="J32" i="18"/>
  <c r="M23" i="21"/>
  <c r="I32" i="18"/>
  <c r="M22" i="21"/>
  <c r="H32" i="18"/>
  <c r="M21" i="21"/>
  <c r="G32" i="18"/>
  <c r="M20" i="21"/>
  <c r="F32" i="18"/>
  <c r="M19" i="21"/>
  <c r="E32" i="18"/>
  <c r="M18" i="21"/>
  <c r="D32" i="18"/>
  <c r="Q27" i="18"/>
  <c r="R26" i="18"/>
  <c r="U26" i="18"/>
  <c r="Q26" i="18"/>
  <c r="R25" i="18"/>
  <c r="U25" i="18"/>
  <c r="Q25" i="18"/>
  <c r="R24" i="18"/>
  <c r="Q24" i="18"/>
  <c r="R23" i="18"/>
  <c r="Q23" i="18"/>
  <c r="R22" i="18"/>
  <c r="Q22" i="18"/>
  <c r="R21" i="18"/>
  <c r="Q21" i="18"/>
  <c r="R20" i="18"/>
  <c r="Q20" i="18"/>
  <c r="R19" i="18"/>
  <c r="Q19" i="18"/>
  <c r="R18" i="18"/>
  <c r="Q18" i="18"/>
  <c r="M18" i="18"/>
  <c r="L18" i="18"/>
  <c r="K18" i="18"/>
  <c r="J18" i="18"/>
  <c r="I18" i="18"/>
  <c r="H18" i="18"/>
  <c r="G18" i="18"/>
  <c r="F18" i="18"/>
  <c r="E18" i="18"/>
  <c r="P17" i="18"/>
  <c r="Q15" i="18"/>
  <c r="R14" i="18"/>
  <c r="U14" i="18"/>
  <c r="Q14" i="18"/>
  <c r="R13" i="18"/>
  <c r="U13" i="18"/>
  <c r="Q13" i="18"/>
  <c r="E13" i="18"/>
  <c r="K8" i="8"/>
  <c r="R12" i="18"/>
  <c r="Q12" i="18"/>
  <c r="M12" i="18"/>
  <c r="J12" i="18"/>
  <c r="M14" i="21"/>
  <c r="I12" i="18"/>
  <c r="M13" i="21"/>
  <c r="H12" i="18"/>
  <c r="M12" i="21"/>
  <c r="G12" i="18"/>
  <c r="M11" i="21"/>
  <c r="F12" i="18"/>
  <c r="M10" i="21"/>
  <c r="E12" i="18"/>
  <c r="M9" i="21"/>
  <c r="D12" i="18"/>
  <c r="R11" i="18"/>
  <c r="Q11" i="18"/>
  <c r="R10" i="18"/>
  <c r="Q10" i="18"/>
  <c r="Q9" i="18"/>
  <c r="P8" i="18"/>
  <c r="J6" i="18"/>
  <c r="I6" i="18"/>
  <c r="H6" i="18"/>
  <c r="G6" i="18"/>
  <c r="F6" i="18"/>
  <c r="E6" i="18"/>
  <c r="P1" i="18"/>
  <c r="A1" i="18"/>
  <c r="E33" i="19"/>
  <c r="L10" i="8"/>
  <c r="M32" i="19"/>
  <c r="N26" i="21"/>
  <c r="L32" i="19"/>
  <c r="N25" i="21"/>
  <c r="K32" i="19"/>
  <c r="N24" i="21"/>
  <c r="J32" i="19"/>
  <c r="N23" i="21"/>
  <c r="I32" i="19"/>
  <c r="N22" i="21"/>
  <c r="H32" i="19"/>
  <c r="N21" i="21"/>
  <c r="G32" i="19"/>
  <c r="N20" i="21"/>
  <c r="F32" i="19"/>
  <c r="N19" i="21"/>
  <c r="E32" i="19"/>
  <c r="N18" i="21"/>
  <c r="D32" i="19"/>
  <c r="Q27" i="19"/>
  <c r="R26" i="19"/>
  <c r="U26" i="19"/>
  <c r="Q26" i="19"/>
  <c r="R25" i="19"/>
  <c r="U25" i="19"/>
  <c r="Q25" i="19"/>
  <c r="R24" i="19"/>
  <c r="Q24" i="19"/>
  <c r="R23" i="19"/>
  <c r="Q23" i="19"/>
  <c r="R22" i="19"/>
  <c r="Q22" i="19"/>
  <c r="R21" i="19"/>
  <c r="Q21" i="19"/>
  <c r="R20" i="19"/>
  <c r="Q20" i="19"/>
  <c r="R19" i="19"/>
  <c r="Q19" i="19"/>
  <c r="R18" i="19"/>
  <c r="Q18" i="19"/>
  <c r="M18" i="19"/>
  <c r="L18" i="19"/>
  <c r="K18" i="19"/>
  <c r="J18" i="19"/>
  <c r="I18" i="19"/>
  <c r="H18" i="19"/>
  <c r="G18" i="19"/>
  <c r="F18" i="19"/>
  <c r="E18" i="19"/>
  <c r="P17" i="19"/>
  <c r="Q15" i="19"/>
  <c r="R14" i="19"/>
  <c r="U14" i="19"/>
  <c r="Q14" i="19"/>
  <c r="R13" i="19"/>
  <c r="U13" i="19"/>
  <c r="Q13" i="19"/>
  <c r="E13" i="19"/>
  <c r="L8" i="8"/>
  <c r="R12" i="19"/>
  <c r="Q12" i="19"/>
  <c r="M12" i="19"/>
  <c r="J12" i="19"/>
  <c r="N14" i="21"/>
  <c r="I12" i="19"/>
  <c r="N13" i="21"/>
  <c r="H12" i="19"/>
  <c r="N12" i="21"/>
  <c r="G12" i="19"/>
  <c r="N11" i="21"/>
  <c r="F12" i="19"/>
  <c r="N10" i="21"/>
  <c r="E12" i="19"/>
  <c r="N9" i="21"/>
  <c r="D12" i="19"/>
  <c r="R11" i="19"/>
  <c r="Q11" i="19"/>
  <c r="R10" i="19"/>
  <c r="Q10" i="19"/>
  <c r="Q9" i="19"/>
  <c r="P8" i="19"/>
  <c r="J6" i="19"/>
  <c r="I6" i="19"/>
  <c r="H6" i="19"/>
  <c r="G6" i="19"/>
  <c r="F6" i="19"/>
  <c r="E6" i="19"/>
  <c r="P1" i="19"/>
  <c r="A1" i="19"/>
  <c r="E33" i="20"/>
  <c r="M10" i="8"/>
  <c r="M32" i="20"/>
  <c r="O26" i="21"/>
  <c r="L32" i="20"/>
  <c r="O25" i="21"/>
  <c r="K32" i="20"/>
  <c r="O24" i="21"/>
  <c r="J32" i="20"/>
  <c r="O23" i="21"/>
  <c r="I32" i="20"/>
  <c r="O22" i="21"/>
  <c r="H32" i="20"/>
  <c r="O21" i="21"/>
  <c r="G32" i="20"/>
  <c r="O20" i="21"/>
  <c r="F32" i="20"/>
  <c r="O19" i="21"/>
  <c r="E32" i="20"/>
  <c r="O18" i="21"/>
  <c r="D32" i="20"/>
  <c r="Q27" i="20"/>
  <c r="R26" i="20"/>
  <c r="U26" i="20"/>
  <c r="Q26" i="20"/>
  <c r="R25" i="20"/>
  <c r="U25" i="20"/>
  <c r="Q25" i="20"/>
  <c r="R24" i="20"/>
  <c r="Q24" i="20"/>
  <c r="R23" i="20"/>
  <c r="Q23" i="20"/>
  <c r="R22" i="20"/>
  <c r="Q22" i="20"/>
  <c r="R21" i="20"/>
  <c r="Q21" i="20"/>
  <c r="R20" i="20"/>
  <c r="Q20" i="20"/>
  <c r="R19" i="20"/>
  <c r="Q19" i="20"/>
  <c r="R18" i="20"/>
  <c r="Q18" i="20"/>
  <c r="M18" i="20"/>
  <c r="L18" i="20"/>
  <c r="K18" i="20"/>
  <c r="J18" i="20"/>
  <c r="I18" i="20"/>
  <c r="H18" i="20"/>
  <c r="G18" i="20"/>
  <c r="F18" i="20"/>
  <c r="E18" i="20"/>
  <c r="P17" i="20"/>
  <c r="Q15" i="20"/>
  <c r="R14" i="20"/>
  <c r="U14" i="20"/>
  <c r="Q14" i="20"/>
  <c r="R13" i="20"/>
  <c r="U13" i="20"/>
  <c r="Q13" i="20"/>
  <c r="E13" i="20"/>
  <c r="M8" i="8"/>
  <c r="R12" i="20"/>
  <c r="Q12" i="20"/>
  <c r="M12" i="20"/>
  <c r="J12" i="20"/>
  <c r="O14" i="21"/>
  <c r="I12" i="20"/>
  <c r="O13" i="21"/>
  <c r="H12" i="20"/>
  <c r="O12" i="21"/>
  <c r="G12" i="20"/>
  <c r="O11" i="21"/>
  <c r="F12" i="20"/>
  <c r="O10" i="21"/>
  <c r="E12" i="20"/>
  <c r="O9" i="21"/>
  <c r="D12" i="20"/>
  <c r="R11" i="20"/>
  <c r="Q11" i="20"/>
  <c r="R10" i="20"/>
  <c r="Q10" i="20"/>
  <c r="Q9" i="20"/>
  <c r="P8" i="20"/>
  <c r="J6" i="20"/>
  <c r="I6" i="20"/>
  <c r="H6" i="20"/>
  <c r="G6" i="20"/>
  <c r="F6" i="20"/>
  <c r="E6" i="20"/>
  <c r="P1" i="20"/>
  <c r="A1" i="20"/>
  <c r="E33" i="10"/>
  <c r="C10" i="8"/>
  <c r="M32" i="10"/>
  <c r="E26" i="21"/>
  <c r="L32" i="10"/>
  <c r="E25" i="21"/>
  <c r="K32" i="10"/>
  <c r="E24" i="21"/>
  <c r="J32" i="10"/>
  <c r="E23" i="21"/>
  <c r="I32" i="10"/>
  <c r="E22" i="21"/>
  <c r="H32" i="10"/>
  <c r="H32" i="9"/>
  <c r="S21" i="10"/>
  <c r="S21" i="11"/>
  <c r="E21" i="21"/>
  <c r="G32" i="10"/>
  <c r="E20" i="21"/>
  <c r="F32" i="10"/>
  <c r="E19" i="21"/>
  <c r="E32" i="10"/>
  <c r="E18" i="21"/>
  <c r="D32" i="10"/>
  <c r="Q27" i="10"/>
  <c r="R26" i="10"/>
  <c r="Q26" i="10"/>
  <c r="R25" i="10"/>
  <c r="U25" i="10"/>
  <c r="Q25" i="10"/>
  <c r="R24" i="10"/>
  <c r="Q24" i="10"/>
  <c r="R23" i="10"/>
  <c r="Q23" i="10"/>
  <c r="R22" i="10"/>
  <c r="Q22" i="10"/>
  <c r="R21" i="10"/>
  <c r="Q21" i="10"/>
  <c r="R20" i="10"/>
  <c r="G32" i="9"/>
  <c r="S20" i="10"/>
  <c r="T20" i="10"/>
  <c r="U20" i="10"/>
  <c r="Q20" i="10"/>
  <c r="R19" i="10"/>
  <c r="Q19" i="10"/>
  <c r="R18" i="10"/>
  <c r="Q18" i="10"/>
  <c r="M18" i="10"/>
  <c r="L18" i="10"/>
  <c r="K18" i="10"/>
  <c r="J18" i="10"/>
  <c r="I18" i="10"/>
  <c r="H18" i="10"/>
  <c r="G18" i="10"/>
  <c r="F18" i="10"/>
  <c r="E18" i="10"/>
  <c r="P17" i="10"/>
  <c r="Q15" i="10"/>
  <c r="R14" i="10"/>
  <c r="Q14" i="10"/>
  <c r="R13" i="10"/>
  <c r="U13" i="10"/>
  <c r="Q13" i="10"/>
  <c r="E13" i="10"/>
  <c r="C8" i="8"/>
  <c r="R12" i="10"/>
  <c r="Q12" i="10"/>
  <c r="M12" i="10"/>
  <c r="J12" i="10"/>
  <c r="E14" i="21"/>
  <c r="I12" i="10"/>
  <c r="E13" i="21"/>
  <c r="H12" i="10"/>
  <c r="E12" i="21"/>
  <c r="G12" i="10"/>
  <c r="E11" i="21"/>
  <c r="F12" i="10"/>
  <c r="E10" i="21"/>
  <c r="E12" i="10"/>
  <c r="E9" i="21"/>
  <c r="D12" i="10"/>
  <c r="R11" i="10"/>
  <c r="Q11" i="10"/>
  <c r="R10" i="10"/>
  <c r="Q10" i="10"/>
  <c r="Q9" i="10"/>
  <c r="P8" i="10"/>
  <c r="J6" i="10"/>
  <c r="I6" i="10"/>
  <c r="H6" i="10"/>
  <c r="G6" i="10"/>
  <c r="F6" i="10"/>
  <c r="E6" i="10"/>
  <c r="P1" i="10"/>
  <c r="A1" i="10"/>
  <c r="P1" i="9"/>
  <c r="P8" i="9"/>
  <c r="Q9" i="9"/>
  <c r="Q10" i="9"/>
  <c r="R10" i="9"/>
  <c r="Q11" i="9"/>
  <c r="R11" i="9"/>
  <c r="Q12" i="9"/>
  <c r="R12" i="9"/>
  <c r="Q13" i="9"/>
  <c r="R13" i="9"/>
  <c r="Q14" i="9"/>
  <c r="R14" i="9"/>
  <c r="Q15" i="9"/>
  <c r="P17" i="9"/>
  <c r="Q18" i="9"/>
  <c r="R18" i="9"/>
  <c r="Q19" i="9"/>
  <c r="R19" i="9"/>
  <c r="Q20" i="9"/>
  <c r="R20" i="9"/>
  <c r="Q21" i="9"/>
  <c r="R21" i="9"/>
  <c r="Q22" i="9"/>
  <c r="R22" i="9"/>
  <c r="Q23" i="9"/>
  <c r="R23" i="9"/>
  <c r="Q24" i="9"/>
  <c r="R24" i="9"/>
  <c r="Q25" i="9"/>
  <c r="R25" i="9"/>
  <c r="U25" i="9"/>
  <c r="Q26" i="9"/>
  <c r="R26" i="9"/>
  <c r="U26" i="9"/>
  <c r="Q27" i="9"/>
  <c r="E33" i="9"/>
  <c r="B10" i="8"/>
  <c r="M18" i="9"/>
  <c r="L18" i="9"/>
  <c r="K18" i="9"/>
  <c r="J18" i="9"/>
  <c r="I18" i="9"/>
  <c r="H18" i="9"/>
  <c r="G18" i="9"/>
  <c r="F18" i="9"/>
  <c r="E18" i="9"/>
  <c r="J6" i="9"/>
  <c r="H6" i="9"/>
  <c r="G6" i="9"/>
  <c r="F6" i="9"/>
  <c r="E6" i="9"/>
  <c r="A1" i="9"/>
  <c r="M32" i="9"/>
  <c r="S26" i="9"/>
  <c r="T26" i="9"/>
  <c r="L32" i="9"/>
  <c r="K32" i="9"/>
  <c r="J32" i="9"/>
  <c r="I32" i="9"/>
  <c r="S22" i="9"/>
  <c r="D21" i="21"/>
  <c r="S20" i="11"/>
  <c r="F32" i="9"/>
  <c r="S19" i="10"/>
  <c r="E32" i="9"/>
  <c r="D18" i="21"/>
  <c r="D32" i="9"/>
  <c r="E13" i="9"/>
  <c r="B8" i="8"/>
  <c r="M12" i="9"/>
  <c r="J12" i="9"/>
  <c r="I12" i="9"/>
  <c r="S13" i="9"/>
  <c r="H12" i="9"/>
  <c r="S13" i="10"/>
  <c r="G12" i="9"/>
  <c r="S11" i="9"/>
  <c r="F12" i="9"/>
  <c r="E12" i="9"/>
  <c r="S9" i="9"/>
  <c r="D12" i="9"/>
  <c r="B21" i="7"/>
  <c r="N6" i="8"/>
  <c r="C9" i="7"/>
  <c r="C7" i="7"/>
  <c r="C8" i="7"/>
  <c r="C21" i="7"/>
  <c r="E18" i="7"/>
  <c r="I17" i="7"/>
  <c r="E16" i="7"/>
  <c r="I16" i="7"/>
  <c r="E15" i="7"/>
  <c r="C23" i="1"/>
  <c r="C4" i="7"/>
  <c r="U13" i="9"/>
  <c r="U14" i="10"/>
  <c r="D20" i="21"/>
  <c r="U13" i="14"/>
  <c r="D24" i="21"/>
  <c r="D11" i="21"/>
  <c r="H15" i="21"/>
  <c r="S24" i="10"/>
  <c r="T24" i="10"/>
  <c r="U24" i="10"/>
  <c r="S24" i="9"/>
  <c r="T24" i="9"/>
  <c r="U24" i="9"/>
  <c r="T13" i="9"/>
  <c r="N15" i="21"/>
  <c r="G27" i="21"/>
  <c r="J27" i="21"/>
  <c r="D12" i="21"/>
  <c r="P12" i="21"/>
  <c r="Q12" i="21"/>
  <c r="R12" i="21"/>
  <c r="L27" i="21"/>
  <c r="S22" i="10"/>
  <c r="S22" i="11"/>
  <c r="S26" i="10"/>
  <c r="S26" i="11"/>
  <c r="S26" i="12"/>
  <c r="D22" i="21"/>
  <c r="D26" i="21"/>
  <c r="S20" i="9"/>
  <c r="T20" i="9"/>
  <c r="U20" i="9"/>
  <c r="U26" i="10"/>
  <c r="I27" i="21"/>
  <c r="G15" i="21"/>
  <c r="G29" i="21"/>
  <c r="D20" i="7"/>
  <c r="E20" i="7"/>
  <c r="E21" i="7"/>
  <c r="E23" i="7"/>
  <c r="S11" i="10"/>
  <c r="S11" i="11"/>
  <c r="S23" i="10"/>
  <c r="S23" i="11"/>
  <c r="S23" i="12"/>
  <c r="S23" i="13"/>
  <c r="D23" i="21"/>
  <c r="P23" i="21"/>
  <c r="Q23" i="21"/>
  <c r="R23" i="21"/>
  <c r="S23" i="9"/>
  <c r="T23" i="9"/>
  <c r="U23" i="9"/>
  <c r="O15" i="21"/>
  <c r="N27" i="21"/>
  <c r="N29" i="21"/>
  <c r="K15" i="21"/>
  <c r="H27" i="21"/>
  <c r="H29" i="21"/>
  <c r="P24" i="21"/>
  <c r="T23" i="10"/>
  <c r="U23" i="10"/>
  <c r="M15" i="21"/>
  <c r="K27" i="21"/>
  <c r="J15" i="21"/>
  <c r="I15" i="21"/>
  <c r="F22" i="21"/>
  <c r="P22" i="21"/>
  <c r="Q22" i="21"/>
  <c r="R22" i="21"/>
  <c r="U14" i="9"/>
  <c r="T26" i="11"/>
  <c r="T20" i="11"/>
  <c r="U20" i="11"/>
  <c r="S20" i="12"/>
  <c r="S20" i="13"/>
  <c r="S20" i="14"/>
  <c r="S20" i="15"/>
  <c r="S10" i="9"/>
  <c r="T10" i="9"/>
  <c r="U10" i="9"/>
  <c r="S10" i="10"/>
  <c r="D10" i="21"/>
  <c r="P10" i="21"/>
  <c r="Q10" i="21"/>
  <c r="D14" i="21"/>
  <c r="P14" i="21"/>
  <c r="Q14" i="21"/>
  <c r="S14" i="9"/>
  <c r="T14" i="9"/>
  <c r="S14" i="10"/>
  <c r="P18" i="21"/>
  <c r="Q18" i="21"/>
  <c r="S25" i="9"/>
  <c r="T25" i="9"/>
  <c r="S25" i="10"/>
  <c r="D25" i="21"/>
  <c r="P25" i="21"/>
  <c r="Q25" i="21"/>
  <c r="P20" i="21"/>
  <c r="Q20" i="21"/>
  <c r="R20" i="21"/>
  <c r="O27" i="21"/>
  <c r="M27" i="21"/>
  <c r="L15" i="21"/>
  <c r="F15" i="21"/>
  <c r="P26" i="21"/>
  <c r="Q26" i="21"/>
  <c r="S24" i="11"/>
  <c r="S24" i="12"/>
  <c r="S24" i="13"/>
  <c r="S24" i="14"/>
  <c r="P21" i="21"/>
  <c r="P11" i="21"/>
  <c r="Q11" i="21"/>
  <c r="R11" i="21"/>
  <c r="C20" i="8"/>
  <c r="C22" i="8"/>
  <c r="E27" i="21"/>
  <c r="E15" i="21"/>
  <c r="S12" i="10"/>
  <c r="R27" i="16"/>
  <c r="Q24" i="21"/>
  <c r="R24" i="21"/>
  <c r="R27" i="12"/>
  <c r="R27" i="18"/>
  <c r="R27" i="17"/>
  <c r="R18" i="21"/>
  <c r="R10" i="21"/>
  <c r="T21" i="11"/>
  <c r="U21" i="11"/>
  <c r="S21" i="12"/>
  <c r="S21" i="9"/>
  <c r="T21" i="9"/>
  <c r="U21" i="9"/>
  <c r="S18" i="9"/>
  <c r="T18" i="9"/>
  <c r="U18" i="9"/>
  <c r="S18" i="10"/>
  <c r="T19" i="10"/>
  <c r="U19" i="10"/>
  <c r="S19" i="11"/>
  <c r="T19" i="11"/>
  <c r="U19" i="11"/>
  <c r="S27" i="10"/>
  <c r="S19" i="9"/>
  <c r="D19" i="21"/>
  <c r="S13" i="11"/>
  <c r="T13" i="10"/>
  <c r="S12" i="9"/>
  <c r="T12" i="9"/>
  <c r="U12" i="9"/>
  <c r="D13" i="21"/>
  <c r="P13" i="21"/>
  <c r="Q13" i="21"/>
  <c r="T11" i="11"/>
  <c r="U11" i="11"/>
  <c r="S11" i="12"/>
  <c r="T11" i="10"/>
  <c r="U11" i="10"/>
  <c r="T11" i="9"/>
  <c r="U11" i="9"/>
  <c r="S9" i="10"/>
  <c r="D9" i="21"/>
  <c r="Q21" i="21"/>
  <c r="R21" i="21"/>
  <c r="R27" i="20"/>
  <c r="R27" i="14"/>
  <c r="T23" i="11"/>
  <c r="U23" i="11"/>
  <c r="R27" i="19"/>
  <c r="F20" i="8"/>
  <c r="F22" i="8"/>
  <c r="B16" i="8"/>
  <c r="B25" i="8"/>
  <c r="N10" i="8"/>
  <c r="N8" i="8"/>
  <c r="R27" i="11"/>
  <c r="T22" i="9"/>
  <c r="U22" i="9"/>
  <c r="T21" i="10"/>
  <c r="U21" i="10"/>
  <c r="R27" i="10"/>
  <c r="R27" i="9"/>
  <c r="R27" i="13"/>
  <c r="C27" i="21"/>
  <c r="R27" i="15"/>
  <c r="C11" i="7"/>
  <c r="C5" i="1"/>
  <c r="T24" i="12"/>
  <c r="U24" i="12"/>
  <c r="T24" i="11"/>
  <c r="U24" i="11"/>
  <c r="T22" i="10"/>
  <c r="U22" i="10"/>
  <c r="T20" i="14"/>
  <c r="U20" i="14"/>
  <c r="T23" i="12"/>
  <c r="U23" i="12"/>
  <c r="J29" i="21"/>
  <c r="L29" i="21"/>
  <c r="I29" i="21"/>
  <c r="S26" i="13"/>
  <c r="T26" i="12"/>
  <c r="T22" i="11"/>
  <c r="U22" i="11"/>
  <c r="S22" i="12"/>
  <c r="T20" i="13"/>
  <c r="U20" i="13"/>
  <c r="T20" i="12"/>
  <c r="U20" i="12"/>
  <c r="T26" i="10"/>
  <c r="S14" i="11"/>
  <c r="T14" i="10"/>
  <c r="T10" i="10"/>
  <c r="U10" i="10"/>
  <c r="S10" i="11"/>
  <c r="O29" i="21"/>
  <c r="M29" i="21"/>
  <c r="F27" i="21"/>
  <c r="K29" i="21"/>
  <c r="S25" i="11"/>
  <c r="T25" i="10"/>
  <c r="F29" i="21"/>
  <c r="S20" i="16"/>
  <c r="T20" i="15"/>
  <c r="U20" i="15"/>
  <c r="S23" i="14"/>
  <c r="T23" i="13"/>
  <c r="U23" i="13"/>
  <c r="T24" i="14"/>
  <c r="U24" i="14"/>
  <c r="S24" i="15"/>
  <c r="E29" i="21"/>
  <c r="T24" i="13"/>
  <c r="U24" i="13"/>
  <c r="T12" i="10"/>
  <c r="U12" i="10"/>
  <c r="S12" i="11"/>
  <c r="S21" i="13"/>
  <c r="T21" i="12"/>
  <c r="U21" i="12"/>
  <c r="S18" i="11"/>
  <c r="T18" i="10"/>
  <c r="U18" i="10"/>
  <c r="N16" i="8"/>
  <c r="P19" i="21"/>
  <c r="D27" i="21"/>
  <c r="S27" i="9"/>
  <c r="T19" i="9"/>
  <c r="U19" i="9"/>
  <c r="S19" i="12"/>
  <c r="S13" i="12"/>
  <c r="T13" i="11"/>
  <c r="S15" i="9"/>
  <c r="S11" i="13"/>
  <c r="T11" i="12"/>
  <c r="U11" i="12"/>
  <c r="S9" i="11"/>
  <c r="S15" i="10"/>
  <c r="S29" i="10"/>
  <c r="D15" i="21"/>
  <c r="P9" i="21"/>
  <c r="P15" i="21"/>
  <c r="C6" i="8"/>
  <c r="C16" i="8"/>
  <c r="C25" i="8"/>
  <c r="C23" i="7"/>
  <c r="F23" i="7"/>
  <c r="C9" i="21"/>
  <c r="C11" i="1"/>
  <c r="R9" i="12"/>
  <c r="R9" i="13"/>
  <c r="R9" i="11"/>
  <c r="R9" i="18"/>
  <c r="R9" i="14"/>
  <c r="R9" i="15"/>
  <c r="R9" i="19"/>
  <c r="R9" i="16"/>
  <c r="R9" i="20"/>
  <c r="R9" i="17"/>
  <c r="R9" i="9"/>
  <c r="R9" i="10"/>
  <c r="D29" i="21"/>
  <c r="S27" i="11"/>
  <c r="T26" i="13"/>
  <c r="S26" i="14"/>
  <c r="S22" i="13"/>
  <c r="T22" i="12"/>
  <c r="U22" i="12"/>
  <c r="S20" i="17"/>
  <c r="T20" i="16"/>
  <c r="U20" i="16"/>
  <c r="S10" i="12"/>
  <c r="T10" i="11"/>
  <c r="U10" i="11"/>
  <c r="S23" i="15"/>
  <c r="T23" i="14"/>
  <c r="U23" i="14"/>
  <c r="T25" i="11"/>
  <c r="S25" i="12"/>
  <c r="S14" i="12"/>
  <c r="T14" i="11"/>
  <c r="S24" i="16"/>
  <c r="T24" i="15"/>
  <c r="U24" i="15"/>
  <c r="S12" i="12"/>
  <c r="T12" i="11"/>
  <c r="U12" i="11"/>
  <c r="T27" i="9"/>
  <c r="U27" i="9"/>
  <c r="T21" i="13"/>
  <c r="U21" i="13"/>
  <c r="S21" i="14"/>
  <c r="S18" i="12"/>
  <c r="T18" i="11"/>
  <c r="T27" i="10"/>
  <c r="U27" i="10"/>
  <c r="T19" i="12"/>
  <c r="U19" i="12"/>
  <c r="S19" i="13"/>
  <c r="Q19" i="21"/>
  <c r="P27" i="21"/>
  <c r="P29" i="21"/>
  <c r="S29" i="9"/>
  <c r="S13" i="13"/>
  <c r="T13" i="12"/>
  <c r="S11" i="14"/>
  <c r="T11" i="13"/>
  <c r="U11" i="13"/>
  <c r="S15" i="11"/>
  <c r="S29" i="11"/>
  <c r="S9" i="12"/>
  <c r="T9" i="12"/>
  <c r="I9" i="7"/>
  <c r="J20" i="7"/>
  <c r="K20" i="7"/>
  <c r="I8" i="7"/>
  <c r="J19" i="7"/>
  <c r="K19" i="7"/>
  <c r="I7" i="7"/>
  <c r="J18" i="7"/>
  <c r="K18" i="7"/>
  <c r="I6" i="7"/>
  <c r="J17" i="7"/>
  <c r="K17" i="7"/>
  <c r="I10" i="7"/>
  <c r="J21" i="7"/>
  <c r="K21" i="7"/>
  <c r="D6" i="8"/>
  <c r="I5" i="7"/>
  <c r="J16" i="7"/>
  <c r="K16" i="7"/>
  <c r="R15" i="14"/>
  <c r="T9" i="10"/>
  <c r="T15" i="10"/>
  <c r="R15" i="10"/>
  <c r="R15" i="18"/>
  <c r="R15" i="9"/>
  <c r="T9" i="9"/>
  <c r="T15" i="9"/>
  <c r="R15" i="17"/>
  <c r="R15" i="13"/>
  <c r="R15" i="19"/>
  <c r="R15" i="20"/>
  <c r="R15" i="12"/>
  <c r="R15" i="15"/>
  <c r="T9" i="11"/>
  <c r="R15" i="11"/>
  <c r="R15" i="16"/>
  <c r="C15" i="21"/>
  <c r="Q9" i="21"/>
  <c r="Q15" i="21"/>
  <c r="T15" i="11"/>
  <c r="S26" i="15"/>
  <c r="T26" i="14"/>
  <c r="S22" i="14"/>
  <c r="T22" i="13"/>
  <c r="U22" i="13"/>
  <c r="S25" i="13"/>
  <c r="T25" i="12"/>
  <c r="S23" i="16"/>
  <c r="T23" i="15"/>
  <c r="U23" i="15"/>
  <c r="T14" i="12"/>
  <c r="S14" i="13"/>
  <c r="S10" i="13"/>
  <c r="T10" i="12"/>
  <c r="U10" i="12"/>
  <c r="T20" i="17"/>
  <c r="U20" i="17"/>
  <c r="S20" i="18"/>
  <c r="S24" i="17"/>
  <c r="T24" i="16"/>
  <c r="U24" i="16"/>
  <c r="T12" i="12"/>
  <c r="U12" i="12"/>
  <c r="S12" i="13"/>
  <c r="Q27" i="21"/>
  <c r="R27" i="21"/>
  <c r="R19" i="21"/>
  <c r="S21" i="15"/>
  <c r="T21" i="14"/>
  <c r="U21" i="14"/>
  <c r="U18" i="11"/>
  <c r="T27" i="11"/>
  <c r="U27" i="11"/>
  <c r="S18" i="13"/>
  <c r="S27" i="13"/>
  <c r="T18" i="12"/>
  <c r="U18" i="12"/>
  <c r="S27" i="12"/>
  <c r="T19" i="13"/>
  <c r="U19" i="13"/>
  <c r="S19" i="14"/>
  <c r="T13" i="13"/>
  <c r="S13" i="14"/>
  <c r="T15" i="12"/>
  <c r="U15" i="12"/>
  <c r="S11" i="15"/>
  <c r="T11" i="14"/>
  <c r="U11" i="14"/>
  <c r="S15" i="12"/>
  <c r="S9" i="13"/>
  <c r="D16" i="8"/>
  <c r="U9" i="12"/>
  <c r="K22" i="7"/>
  <c r="R9" i="21"/>
  <c r="U9" i="10"/>
  <c r="R29" i="11"/>
  <c r="U15" i="11"/>
  <c r="U9" i="11"/>
  <c r="R29" i="20"/>
  <c r="R29" i="17"/>
  <c r="R29" i="19"/>
  <c r="U9" i="9"/>
  <c r="R29" i="14"/>
  <c r="R29" i="13"/>
  <c r="C29" i="21"/>
  <c r="R15" i="21"/>
  <c r="R29" i="10"/>
  <c r="U15" i="10"/>
  <c r="R29" i="15"/>
  <c r="R29" i="16"/>
  <c r="R29" i="12"/>
  <c r="U15" i="9"/>
  <c r="R29" i="9"/>
  <c r="R29" i="18"/>
  <c r="S22" i="15"/>
  <c r="T22" i="14"/>
  <c r="U22" i="14"/>
  <c r="T26" i="15"/>
  <c r="S26" i="16"/>
  <c r="S10" i="14"/>
  <c r="T10" i="13"/>
  <c r="U10" i="13"/>
  <c r="S23" i="17"/>
  <c r="T23" i="16"/>
  <c r="U23" i="16"/>
  <c r="S20" i="19"/>
  <c r="T20" i="18"/>
  <c r="U20" i="18"/>
  <c r="T14" i="13"/>
  <c r="S14" i="14"/>
  <c r="S25" i="14"/>
  <c r="T25" i="13"/>
  <c r="S24" i="18"/>
  <c r="T24" i="17"/>
  <c r="U24" i="17"/>
  <c r="S12" i="14"/>
  <c r="T12" i="13"/>
  <c r="U12" i="13"/>
  <c r="S21" i="16"/>
  <c r="T21" i="15"/>
  <c r="U21" i="15"/>
  <c r="S29" i="12"/>
  <c r="T29" i="12"/>
  <c r="U29" i="12"/>
  <c r="S18" i="14"/>
  <c r="T18" i="13"/>
  <c r="U18" i="13"/>
  <c r="T27" i="12"/>
  <c r="U27" i="12"/>
  <c r="T19" i="14"/>
  <c r="S19" i="15"/>
  <c r="T13" i="14"/>
  <c r="S13" i="15"/>
  <c r="S11" i="16"/>
  <c r="T11" i="15"/>
  <c r="U11" i="15"/>
  <c r="E6" i="8"/>
  <c r="E16" i="8"/>
  <c r="D25" i="8"/>
  <c r="S9" i="14"/>
  <c r="S15" i="13"/>
  <c r="S29" i="13"/>
  <c r="T29" i="13"/>
  <c r="T9" i="13"/>
  <c r="U29" i="17"/>
  <c r="T29" i="10"/>
  <c r="U29" i="10"/>
  <c r="T29" i="9"/>
  <c r="U29" i="9"/>
  <c r="U29" i="18"/>
  <c r="Q29" i="21"/>
  <c r="R29" i="21"/>
  <c r="U29" i="13"/>
  <c r="T29" i="11"/>
  <c r="U29" i="11"/>
  <c r="S26" i="17"/>
  <c r="T26" i="16"/>
  <c r="S22" i="16"/>
  <c r="T22" i="15"/>
  <c r="U22" i="15"/>
  <c r="T14" i="14"/>
  <c r="S14" i="15"/>
  <c r="T23" i="17"/>
  <c r="U23" i="17"/>
  <c r="S23" i="18"/>
  <c r="T25" i="14"/>
  <c r="S25" i="15"/>
  <c r="S20" i="20"/>
  <c r="T20" i="20"/>
  <c r="U20" i="20"/>
  <c r="T20" i="19"/>
  <c r="U20" i="19"/>
  <c r="T10" i="14"/>
  <c r="U10" i="14"/>
  <c r="S10" i="15"/>
  <c r="T24" i="18"/>
  <c r="U24" i="18"/>
  <c r="S24" i="19"/>
  <c r="T12" i="14"/>
  <c r="U12" i="14"/>
  <c r="S12" i="15"/>
  <c r="T15" i="13"/>
  <c r="U15" i="13"/>
  <c r="U9" i="13"/>
  <c r="S21" i="17"/>
  <c r="T21" i="16"/>
  <c r="U21" i="16"/>
  <c r="T18" i="14"/>
  <c r="S18" i="15"/>
  <c r="S27" i="15"/>
  <c r="T27" i="13"/>
  <c r="U27" i="13"/>
  <c r="S27" i="14"/>
  <c r="U19" i="14"/>
  <c r="S19" i="16"/>
  <c r="T19" i="15"/>
  <c r="U19" i="15"/>
  <c r="S13" i="16"/>
  <c r="T13" i="15"/>
  <c r="S11" i="17"/>
  <c r="T11" i="16"/>
  <c r="U11" i="16"/>
  <c r="S15" i="14"/>
  <c r="S9" i="15"/>
  <c r="T9" i="14"/>
  <c r="F6" i="8"/>
  <c r="F16" i="8"/>
  <c r="F25" i="8"/>
  <c r="E25" i="8"/>
  <c r="S22" i="17"/>
  <c r="T22" i="16"/>
  <c r="U22" i="16"/>
  <c r="T26" i="17"/>
  <c r="S26" i="18"/>
  <c r="S25" i="16"/>
  <c r="T25" i="15"/>
  <c r="S14" i="16"/>
  <c r="T14" i="15"/>
  <c r="S10" i="16"/>
  <c r="T10" i="15"/>
  <c r="U10" i="15"/>
  <c r="S23" i="19"/>
  <c r="T23" i="18"/>
  <c r="U23" i="18"/>
  <c r="S24" i="20"/>
  <c r="T24" i="20"/>
  <c r="U24" i="20"/>
  <c r="T24" i="19"/>
  <c r="U24" i="19"/>
  <c r="S12" i="16"/>
  <c r="T12" i="15"/>
  <c r="U12" i="15"/>
  <c r="T27" i="14"/>
  <c r="U27" i="14"/>
  <c r="U18" i="14"/>
  <c r="T15" i="14"/>
  <c r="U15" i="14"/>
  <c r="U9" i="14"/>
  <c r="S21" i="18"/>
  <c r="T21" i="17"/>
  <c r="U21" i="17"/>
  <c r="S29" i="14"/>
  <c r="T29" i="14"/>
  <c r="U29" i="14"/>
  <c r="S18" i="16"/>
  <c r="S27" i="16"/>
  <c r="T18" i="15"/>
  <c r="U18" i="15"/>
  <c r="S19" i="17"/>
  <c r="T19" i="16"/>
  <c r="T13" i="16"/>
  <c r="S13" i="17"/>
  <c r="G6" i="8"/>
  <c r="G16" i="8"/>
  <c r="S11" i="18"/>
  <c r="T11" i="17"/>
  <c r="U11" i="17"/>
  <c r="S9" i="16"/>
  <c r="S15" i="15"/>
  <c r="S29" i="15"/>
  <c r="T29" i="15"/>
  <c r="U29" i="15"/>
  <c r="T9" i="15"/>
  <c r="T26" i="18"/>
  <c r="S26" i="19"/>
  <c r="S22" i="18"/>
  <c r="T22" i="17"/>
  <c r="U22" i="17"/>
  <c r="S10" i="17"/>
  <c r="T10" i="16"/>
  <c r="U10" i="16"/>
  <c r="S23" i="20"/>
  <c r="T23" i="20"/>
  <c r="U23" i="20"/>
  <c r="T23" i="19"/>
  <c r="U23" i="19"/>
  <c r="T14" i="16"/>
  <c r="S14" i="17"/>
  <c r="T25" i="16"/>
  <c r="S25" i="17"/>
  <c r="T12" i="16"/>
  <c r="U12" i="16"/>
  <c r="S12" i="17"/>
  <c r="T27" i="15"/>
  <c r="U27" i="15"/>
  <c r="T15" i="15"/>
  <c r="U15" i="15"/>
  <c r="U9" i="15"/>
  <c r="S21" i="19"/>
  <c r="T21" i="18"/>
  <c r="U21" i="18"/>
  <c r="T18" i="16"/>
  <c r="S18" i="17"/>
  <c r="S19" i="18"/>
  <c r="T19" i="17"/>
  <c r="U19" i="16"/>
  <c r="S13" i="18"/>
  <c r="T13" i="17"/>
  <c r="S11" i="19"/>
  <c r="T11" i="18"/>
  <c r="U11" i="18"/>
  <c r="H6" i="8"/>
  <c r="H16" i="8"/>
  <c r="H25" i="8"/>
  <c r="G25" i="8"/>
  <c r="S9" i="17"/>
  <c r="S15" i="16"/>
  <c r="S29" i="16"/>
  <c r="T29" i="16"/>
  <c r="U29" i="16"/>
  <c r="T9" i="16"/>
  <c r="T26" i="19"/>
  <c r="S26" i="20"/>
  <c r="T26" i="20"/>
  <c r="S22" i="19"/>
  <c r="T22" i="18"/>
  <c r="U22" i="18"/>
  <c r="S27" i="17"/>
  <c r="S14" i="18"/>
  <c r="T14" i="17"/>
  <c r="S25" i="18"/>
  <c r="T25" i="17"/>
  <c r="S10" i="18"/>
  <c r="T10" i="17"/>
  <c r="U10" i="17"/>
  <c r="S12" i="18"/>
  <c r="T12" i="17"/>
  <c r="U12" i="17"/>
  <c r="T27" i="16"/>
  <c r="U27" i="16"/>
  <c r="U18" i="16"/>
  <c r="T15" i="16"/>
  <c r="U15" i="16"/>
  <c r="U9" i="16"/>
  <c r="T21" i="19"/>
  <c r="U21" i="19"/>
  <c r="S21" i="20"/>
  <c r="T21" i="20"/>
  <c r="U21" i="20"/>
  <c r="T18" i="17"/>
  <c r="U18" i="17"/>
  <c r="S18" i="18"/>
  <c r="U19" i="17"/>
  <c r="S19" i="19"/>
  <c r="T19" i="18"/>
  <c r="U19" i="18"/>
  <c r="S13" i="19"/>
  <c r="T13" i="18"/>
  <c r="S11" i="20"/>
  <c r="T11" i="20"/>
  <c r="U11" i="20"/>
  <c r="T11" i="19"/>
  <c r="U11" i="19"/>
  <c r="I6" i="8"/>
  <c r="I16" i="8"/>
  <c r="I25" i="8"/>
  <c r="S9" i="18"/>
  <c r="S15" i="17"/>
  <c r="S29" i="17"/>
  <c r="T29" i="17"/>
  <c r="T9" i="17"/>
  <c r="S22" i="20"/>
  <c r="T22" i="20"/>
  <c r="U22" i="20"/>
  <c r="T22" i="19"/>
  <c r="U22" i="19"/>
  <c r="T25" i="18"/>
  <c r="S25" i="19"/>
  <c r="S27" i="18"/>
  <c r="T10" i="18"/>
  <c r="U10" i="18"/>
  <c r="S10" i="19"/>
  <c r="S14" i="19"/>
  <c r="T14" i="18"/>
  <c r="T12" i="18"/>
  <c r="U12" i="18"/>
  <c r="S12" i="19"/>
  <c r="T15" i="17"/>
  <c r="U15" i="17"/>
  <c r="U9" i="17"/>
  <c r="T27" i="17"/>
  <c r="U27" i="17"/>
  <c r="S18" i="19"/>
  <c r="T18" i="18"/>
  <c r="T19" i="19"/>
  <c r="S19" i="20"/>
  <c r="S13" i="20"/>
  <c r="T13" i="20"/>
  <c r="T13" i="19"/>
  <c r="S9" i="19"/>
  <c r="S15" i="18"/>
  <c r="T9" i="18"/>
  <c r="J6" i="8"/>
  <c r="S14" i="20"/>
  <c r="T14" i="20"/>
  <c r="T14" i="19"/>
  <c r="T25" i="19"/>
  <c r="S25" i="20"/>
  <c r="T25" i="20"/>
  <c r="S29" i="18"/>
  <c r="T29" i="18"/>
  <c r="S27" i="19"/>
  <c r="T10" i="19"/>
  <c r="U10" i="19"/>
  <c r="S10" i="20"/>
  <c r="T10" i="20"/>
  <c r="U10" i="20"/>
  <c r="T12" i="19"/>
  <c r="U12" i="19"/>
  <c r="S12" i="20"/>
  <c r="T12" i="20"/>
  <c r="U12" i="20"/>
  <c r="T27" i="18"/>
  <c r="U27" i="18"/>
  <c r="U18" i="18"/>
  <c r="T15" i="18"/>
  <c r="U15" i="18"/>
  <c r="U9" i="18"/>
  <c r="T18" i="19"/>
  <c r="U18" i="19"/>
  <c r="S18" i="20"/>
  <c r="T18" i="20"/>
  <c r="U18" i="20"/>
  <c r="T19" i="20"/>
  <c r="U19" i="20"/>
  <c r="U19" i="19"/>
  <c r="S9" i="20"/>
  <c r="S15" i="19"/>
  <c r="S29" i="19"/>
  <c r="T29" i="19"/>
  <c r="U29" i="19"/>
  <c r="T9" i="19"/>
  <c r="J16" i="8"/>
  <c r="S27" i="20"/>
  <c r="T27" i="20"/>
  <c r="U27" i="20"/>
  <c r="T27" i="19"/>
  <c r="U27" i="19"/>
  <c r="T15" i="19"/>
  <c r="U15" i="19"/>
  <c r="U9" i="19"/>
  <c r="K6" i="8"/>
  <c r="K16" i="8"/>
  <c r="J25" i="8"/>
  <c r="S15" i="20"/>
  <c r="S29" i="20"/>
  <c r="T29" i="20"/>
  <c r="U29" i="20"/>
  <c r="T9" i="20"/>
  <c r="T15" i="20"/>
  <c r="U15" i="20"/>
  <c r="U9" i="20"/>
  <c r="L6" i="8"/>
  <c r="L16" i="8"/>
  <c r="K25" i="8"/>
  <c r="M6" i="8"/>
  <c r="M16" i="8"/>
  <c r="M25" i="8"/>
  <c r="L25" i="8"/>
</calcChain>
</file>

<file path=xl/sharedStrings.xml><?xml version="1.0" encoding="utf-8"?>
<sst xmlns="http://schemas.openxmlformats.org/spreadsheetml/2006/main" count="349" uniqueCount="124">
  <si>
    <t>Fund Raisers</t>
  </si>
  <si>
    <t xml:space="preserve">Interest </t>
  </si>
  <si>
    <t>Other Miscellaneous</t>
  </si>
  <si>
    <t>Expenses</t>
  </si>
  <si>
    <t>Scholarship</t>
  </si>
  <si>
    <t>Total Expenses</t>
  </si>
  <si>
    <t>Budget</t>
  </si>
  <si>
    <t>Supplies</t>
  </si>
  <si>
    <t>Date</t>
  </si>
  <si>
    <t>Issued To</t>
  </si>
  <si>
    <t>Checking Account</t>
  </si>
  <si>
    <t>Savings Account</t>
  </si>
  <si>
    <t>Other</t>
  </si>
  <si>
    <t>Description</t>
  </si>
  <si>
    <t>From Whom Received</t>
  </si>
  <si>
    <t>Local Dues</t>
  </si>
  <si>
    <t>Interest</t>
  </si>
  <si>
    <t>Cash Disbursements Record</t>
  </si>
  <si>
    <t>Ck No.</t>
  </si>
  <si>
    <t>Revenue</t>
  </si>
  <si>
    <t>Total Revenue</t>
  </si>
  <si>
    <t>Budget Preparation - Dues Calculation</t>
  </si>
  <si>
    <t>Dues Amount by Category:</t>
  </si>
  <si>
    <t>Less non-Dues Revenue:</t>
  </si>
  <si>
    <t>Fundraisers</t>
  </si>
  <si>
    <t>CHECK:</t>
  </si>
  <si>
    <t>Headcounts</t>
  </si>
  <si>
    <t>Full Time Equivalents</t>
  </si>
  <si>
    <t>divided by</t>
  </si>
  <si>
    <t>Total Member Counts</t>
  </si>
  <si>
    <t>% of Full-Time</t>
  </si>
  <si>
    <t>Member Counts:</t>
  </si>
  <si>
    <t>Organizing</t>
  </si>
  <si>
    <t xml:space="preserve">Other </t>
  </si>
  <si>
    <t>Dues Needed to Fund Expenses</t>
  </si>
  <si>
    <t>Receipts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</si>
  <si>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</si>
  <si>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</si>
  <si>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</si>
  <si>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</si>
  <si>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</si>
  <si>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</si>
  <si>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</si>
  <si>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</si>
  <si>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</si>
  <si>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</si>
  <si>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</si>
  <si>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</si>
  <si>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</si>
  <si>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Monthly Checking Activity</t>
  </si>
  <si>
    <t>Potential</t>
  </si>
  <si>
    <t>Active</t>
  </si>
  <si>
    <t>Cash Receipts Record</t>
  </si>
  <si>
    <t>Other Misc</t>
  </si>
  <si>
    <t>Stipends</t>
  </si>
  <si>
    <t>Sunshine</t>
  </si>
  <si>
    <t>Treasurer's Report</t>
  </si>
  <si>
    <t>Budget
Remaining</t>
  </si>
  <si>
    <t>% Budget
Remaining</t>
  </si>
  <si>
    <t>Year-to-Date Actual</t>
  </si>
  <si>
    <t>(Twelve Months = 100.0% of the Fiscal Year)</t>
  </si>
  <si>
    <t>Expenses (negative)</t>
  </si>
  <si>
    <t>Jan</t>
  </si>
  <si>
    <t>Feb</t>
  </si>
  <si>
    <t>Sep</t>
  </si>
  <si>
    <t>Oct</t>
  </si>
  <si>
    <t>Nov</t>
  </si>
  <si>
    <t>Dec</t>
  </si>
  <si>
    <t>Mar</t>
  </si>
  <si>
    <t>Apr</t>
  </si>
  <si>
    <t>May</t>
  </si>
  <si>
    <t>Jun</t>
  </si>
  <si>
    <t>Jul</t>
  </si>
  <si>
    <t>Aug</t>
  </si>
  <si>
    <t>Meetings</t>
  </si>
  <si>
    <t>Surplus (Deficit)</t>
  </si>
  <si>
    <t>Part Time Teachers (26%-50%)</t>
  </si>
  <si>
    <t>Full Time Teachers (51%-100%)</t>
  </si>
  <si>
    <t>Full Time ESP (51%-100%)</t>
  </si>
  <si>
    <t>Part Time ESP (26%-50%)</t>
  </si>
  <si>
    <t>Less than 1/2 Time Teachers (1%-25%)</t>
  </si>
  <si>
    <t>Less than 1/2 Time ESP (1%-25%)</t>
  </si>
  <si>
    <t>Automatic calculation</t>
  </si>
  <si>
    <t>FTTE</t>
  </si>
  <si>
    <t>(One Month = 8.33% of the Fiscal Year, 91.67% Remaing)</t>
  </si>
  <si>
    <t>(Two Months = 16.67% of the Fiscal Year, 83.33% Remaining)</t>
  </si>
  <si>
    <t>(Three Months = 25.0% of the Fiscal Year, Remaining = 75%)</t>
  </si>
  <si>
    <t>(Four Months = 33.33% of the Fiscal Year, Remaining = 66.67%)</t>
  </si>
  <si>
    <t>(Five Months = 41.67% of the Fiscal Year, Remaining = 58.33%)</t>
  </si>
  <si>
    <t>(Six Months = 50.00% of the Fiscal Year, Remaining = 50.00%)</t>
  </si>
  <si>
    <t>(Seven Months = 58.33% of the Fiscal Year, Remaining = 41.67%)</t>
  </si>
  <si>
    <t>(Eight Months = 66.67% of the Fiscal Year, Remaining = 33.33%)</t>
  </si>
  <si>
    <t>(Nine Months = 75.00% of the Fiscal Year, Remaining = 25%)</t>
  </si>
  <si>
    <t>(Ten Months = 83.33% of the Fiscal Year, Remaining = 16.67%)</t>
  </si>
  <si>
    <t>(Eleven Months = 91.67% of the Fiscal Year, Remaining = 8.33%)</t>
  </si>
  <si>
    <t>Variance (should be zero)</t>
  </si>
  <si>
    <t>Outstanding checks - list by #</t>
  </si>
  <si>
    <t>Reconciled Ending Balance</t>
  </si>
  <si>
    <t>Ending Balance per Checkbook</t>
  </si>
  <si>
    <t>Check Book Beg. Balance</t>
  </si>
  <si>
    <t>Bank Charges from Bank Statement</t>
  </si>
  <si>
    <t>Credits from Bank Statement</t>
  </si>
  <si>
    <t>Outstanding Checks</t>
  </si>
  <si>
    <t>Reconcile Bank Balance</t>
  </si>
  <si>
    <t>Wisconsin EA</t>
  </si>
  <si>
    <t>Recertification</t>
  </si>
  <si>
    <t>Dues</t>
  </si>
  <si>
    <t>Input</t>
  </si>
  <si>
    <t>Input Expenses - Budget tab</t>
  </si>
  <si>
    <t>Input Revenue - Budget tab</t>
  </si>
  <si>
    <t>Fiscal Year 2020-21 Budget</t>
  </si>
  <si>
    <t>For the One Month Ended September 30, 2020</t>
  </si>
  <si>
    <t>For the Two Months Ended October 31, 2020</t>
  </si>
  <si>
    <t>For the Three Months Ended November 30, 2020</t>
  </si>
  <si>
    <t>For the Four Months Ended December 31, 2020</t>
  </si>
  <si>
    <t>For the Five Months Ended January 31, 2021</t>
  </si>
  <si>
    <t>For the Six Months Ended February 22, 2021</t>
  </si>
  <si>
    <t>For the Seven Months Ended March 31, 2021</t>
  </si>
  <si>
    <t>For the Eight Months Ended April 30, 2021</t>
  </si>
  <si>
    <t>For the Nine Months Ended May 31, 2021</t>
  </si>
  <si>
    <t>For the Ten Months Ended June 30, 2021</t>
  </si>
  <si>
    <t>For the Eleven Months Ended July 31, 2021</t>
  </si>
  <si>
    <t>For the Twelve Months Ended August 31, 2021</t>
  </si>
  <si>
    <t>For the Year Ending August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</si>
</sst>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_);_(&quot;$&quot;* \(#,##0\);_(&quot;$&quot;* &quot;-&quot;??_);_(@_)"/>
    <numFmt numFmtId="166" formatCode="[$-409]mmmm\ d\,\ yyyy;@"/>
    <numFmt numFmtId="167" formatCode="0.0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165" fontId="3" fillId="0" borderId="0" xfId="2" applyNumberFormat="1" applyFont="1"/>
    <xf numFmtId="165" fontId="3" fillId="4" borderId="0" xfId="2" applyNumberFormat="1" applyFont="1" applyFill="1"/>
    <xf numFmtId="165" fontId="3" fillId="4" borderId="1" xfId="2" applyNumberFormat="1" applyFont="1" applyFill="1" applyBorder="1"/>
    <xf numFmtId="165" fontId="3" fillId="0" borderId="6" xfId="2" applyNumberFormat="1" applyFont="1" applyBorder="1"/>
    <xf numFmtId="165" fontId="3" fillId="4" borderId="6" xfId="2" applyNumberFormat="1" applyFont="1" applyFill="1" applyBorder="1"/>
    <xf numFmtId="165" fontId="3" fillId="0" borderId="0" xfId="2" applyNumberFormat="1" applyFont="1" applyFill="1" applyBorder="1"/>
    <xf numFmtId="165" fontId="3" fillId="4" borderId="7" xfId="2" applyNumberFormat="1" applyFont="1" applyFill="1" applyBorder="1"/>
    <xf numFmtId="0" fontId="5" fillId="0" borderId="0" xfId="0" applyFont="1"/>
    <xf numFmtId="0" fontId="6" fillId="0" borderId="0" xfId="0" applyFont="1"/>
    <xf numFmtId="43" fontId="6" fillId="0" borderId="0" xfId="1" applyFont="1"/>
    <xf numFmtId="43" fontId="6" fillId="0" borderId="0" xfId="2" applyNumberFormat="1" applyFont="1"/>
    <xf numFmtId="43" fontId="6" fillId="0" borderId="0" xfId="1" applyNumberFormat="1" applyFont="1"/>
    <xf numFmtId="44" fontId="6" fillId="0" borderId="1" xfId="2" applyFont="1" applyBorder="1"/>
    <xf numFmtId="43" fontId="6" fillId="0" borderId="0" xfId="1" applyFont="1" applyBorder="1"/>
    <xf numFmtId="43" fontId="5" fillId="0" borderId="0" xfId="1" applyFont="1"/>
    <xf numFmtId="0" fontId="4" fillId="0" borderId="0" xfId="0" applyFont="1" applyAlignment="1"/>
    <xf numFmtId="0" fontId="5" fillId="0" borderId="0" xfId="0" applyFont="1" applyFill="1"/>
    <xf numFmtId="0" fontId="4" fillId="0" borderId="0" xfId="0" applyFont="1" applyAlignment="1">
      <alignment horizontal="center"/>
    </xf>
    <xf numFmtId="0" fontId="7" fillId="0" borderId="7" xfId="0" applyFont="1" applyBorder="1"/>
    <xf numFmtId="0" fontId="5" fillId="3" borderId="0" xfId="0" applyFont="1" applyFill="1"/>
    <xf numFmtId="44" fontId="5" fillId="4" borderId="0" xfId="0" applyNumberFormat="1" applyFont="1" applyFill="1"/>
    <xf numFmtId="0" fontId="7" fillId="0" borderId="6" xfId="0" applyFont="1" applyBorder="1"/>
    <xf numFmtId="0" fontId="5" fillId="0" borderId="6" xfId="0" applyFont="1" applyBorder="1"/>
    <xf numFmtId="0" fontId="5" fillId="0" borderId="0" xfId="0" applyFont="1" applyFill="1" applyBorder="1"/>
    <xf numFmtId="0" fontId="7" fillId="0" borderId="1" xfId="0" applyFont="1" applyBorder="1"/>
    <xf numFmtId="0" fontId="7" fillId="0" borderId="0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5" borderId="0" xfId="0" applyFont="1" applyFill="1"/>
    <xf numFmtId="167" fontId="5" fillId="4" borderId="0" xfId="0" applyNumberFormat="1" applyFont="1" applyFill="1"/>
    <xf numFmtId="0" fontId="5" fillId="4" borderId="0" xfId="0" applyFont="1" applyFill="1"/>
    <xf numFmtId="0" fontId="5" fillId="5" borderId="6" xfId="0" applyFont="1" applyFill="1" applyBorder="1"/>
    <xf numFmtId="167" fontId="5" fillId="4" borderId="6" xfId="0" applyNumberFormat="1" applyFont="1" applyFill="1" applyBorder="1"/>
    <xf numFmtId="0" fontId="5" fillId="0" borderId="0" xfId="0" applyFont="1" applyBorder="1"/>
    <xf numFmtId="0" fontId="7" fillId="0" borderId="0" xfId="0" applyFont="1"/>
    <xf numFmtId="0" fontId="5" fillId="4" borderId="1" xfId="0" applyFont="1" applyFill="1" applyBorder="1"/>
    <xf numFmtId="0" fontId="5" fillId="0" borderId="1" xfId="0" applyFont="1" applyBorder="1"/>
    <xf numFmtId="167" fontId="5" fillId="4" borderId="1" xfId="0" applyNumberFormat="1" applyFont="1" applyFill="1" applyBorder="1"/>
    <xf numFmtId="44" fontId="5" fillId="4" borderId="1" xfId="0" applyNumberFormat="1" applyFont="1" applyFill="1" applyBorder="1"/>
    <xf numFmtId="165" fontId="5" fillId="4" borderId="0" xfId="0" applyNumberFormat="1" applyFont="1" applyFill="1"/>
    <xf numFmtId="10" fontId="3" fillId="0" borderId="0" xfId="3" applyNumberFormat="1" applyFont="1" applyFill="1"/>
    <xf numFmtId="10" fontId="3" fillId="0" borderId="6" xfId="3" applyNumberFormat="1" applyFont="1" applyFill="1" applyBorder="1"/>
    <xf numFmtId="167" fontId="5" fillId="4" borderId="0" xfId="0" applyNumberFormat="1" applyFont="1" applyFill="1" applyBorder="1"/>
    <xf numFmtId="0" fontId="9" fillId="0" borderId="0" xfId="0" applyFont="1"/>
    <xf numFmtId="0" fontId="10" fillId="0" borderId="0" xfId="0" applyFont="1"/>
    <xf numFmtId="43" fontId="10" fillId="0" borderId="0" xfId="1" applyFont="1"/>
    <xf numFmtId="0" fontId="4" fillId="0" borderId="0" xfId="0" applyFont="1" applyBorder="1" applyAlignment="1"/>
    <xf numFmtId="0" fontId="5" fillId="0" borderId="12" xfId="0" applyFont="1" applyBorder="1"/>
    <xf numFmtId="0" fontId="9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4" fontId="5" fillId="0" borderId="13" xfId="0" applyNumberFormat="1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0" fontId="5" fillId="0" borderId="10" xfId="0" applyFont="1" applyBorder="1"/>
    <xf numFmtId="44" fontId="5" fillId="2" borderId="9" xfId="2" applyFont="1" applyFill="1" applyBorder="1"/>
    <xf numFmtId="43" fontId="5" fillId="0" borderId="9" xfId="2" applyNumberFormat="1" applyFont="1" applyBorder="1"/>
    <xf numFmtId="44" fontId="5" fillId="2" borderId="11" xfId="2" applyFont="1" applyFill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0" fillId="0" borderId="0" xfId="0" applyFont="1" applyBorder="1"/>
    <xf numFmtId="43" fontId="4" fillId="0" borderId="0" xfId="1" applyFont="1" applyBorder="1"/>
    <xf numFmtId="43" fontId="4" fillId="0" borderId="0" xfId="2" applyNumberFormat="1" applyFont="1" applyBorder="1"/>
    <xf numFmtId="43" fontId="4" fillId="0" borderId="0" xfId="1" applyNumberFormat="1" applyFont="1" applyBorder="1"/>
    <xf numFmtId="9" fontId="4" fillId="0" borderId="0" xfId="3" applyFont="1" applyBorder="1" applyAlignment="1">
      <alignment horizontal="right"/>
    </xf>
    <xf numFmtId="44" fontId="5" fillId="2" borderId="15" xfId="2" applyFont="1" applyFill="1" applyBorder="1"/>
    <xf numFmtId="44" fontId="5" fillId="0" borderId="19" xfId="2" applyFont="1" applyFill="1" applyBorder="1"/>
    <xf numFmtId="164" fontId="5" fillId="0" borderId="0" xfId="0" applyNumberFormat="1" applyFont="1" applyBorder="1" applyAlignment="1">
      <alignment horizontal="left"/>
    </xf>
    <xf numFmtId="44" fontId="7" fillId="0" borderId="0" xfId="2" applyFont="1" applyFill="1" applyBorder="1" applyAlignment="1">
      <alignment horizontal="center"/>
    </xf>
    <xf numFmtId="0" fontId="12" fillId="0" borderId="0" xfId="0" applyFont="1"/>
    <xf numFmtId="43" fontId="4" fillId="0" borderId="6" xfId="1" applyNumberFormat="1" applyFont="1" applyBorder="1"/>
    <xf numFmtId="9" fontId="4" fillId="0" borderId="6" xfId="3" applyFont="1" applyBorder="1" applyAlignment="1">
      <alignment horizontal="right"/>
    </xf>
    <xf numFmtId="0" fontId="12" fillId="0" borderId="0" xfId="0" applyFont="1" applyBorder="1"/>
    <xf numFmtId="0" fontId="4" fillId="0" borderId="0" xfId="0" applyFont="1" applyBorder="1" applyAlignment="1">
      <alignment horizontal="left" indent="1"/>
    </xf>
    <xf numFmtId="0" fontId="9" fillId="0" borderId="21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0" fontId="9" fillId="2" borderId="16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44" fontId="5" fillId="2" borderId="17" xfId="2" applyFont="1" applyFill="1" applyBorder="1" applyAlignment="1">
      <alignment horizontal="right"/>
    </xf>
    <xf numFmtId="43" fontId="5" fillId="0" borderId="9" xfId="2" applyNumberFormat="1" applyFont="1" applyBorder="1" applyAlignment="1">
      <alignment horizontal="right"/>
    </xf>
    <xf numFmtId="0" fontId="5" fillId="0" borderId="11" xfId="0" applyFont="1" applyBorder="1" applyAlignment="1"/>
    <xf numFmtId="44" fontId="5" fillId="0" borderId="0" xfId="2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43" fontId="5" fillId="0" borderId="7" xfId="2" applyNumberFormat="1" applyFont="1" applyBorder="1" applyAlignment="1">
      <alignment horizontal="right"/>
    </xf>
    <xf numFmtId="43" fontId="4" fillId="0" borderId="20" xfId="2" applyNumberFormat="1" applyFont="1" applyBorder="1"/>
    <xf numFmtId="9" fontId="4" fillId="0" borderId="20" xfId="3" applyFont="1" applyBorder="1" applyAlignment="1">
      <alignment horizontal="right"/>
    </xf>
    <xf numFmtId="43" fontId="7" fillId="0" borderId="0" xfId="1" applyFont="1" applyBorder="1"/>
    <xf numFmtId="9" fontId="7" fillId="0" borderId="0" xfId="3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44" fontId="4" fillId="0" borderId="1" xfId="2" applyNumberFormat="1" applyFont="1" applyBorder="1"/>
    <xf numFmtId="44" fontId="4" fillId="0" borderId="1" xfId="1" applyNumberFormat="1" applyFont="1" applyBorder="1"/>
    <xf numFmtId="9" fontId="4" fillId="0" borderId="1" xfId="3" applyFont="1" applyBorder="1" applyAlignment="1">
      <alignment horizontal="right"/>
    </xf>
    <xf numFmtId="164" fontId="5" fillId="0" borderId="9" xfId="0" applyNumberFormat="1" applyFont="1" applyBorder="1" applyAlignment="1">
      <alignment horizontal="left"/>
    </xf>
    <xf numFmtId="164" fontId="5" fillId="0" borderId="9" xfId="0" applyNumberFormat="1" applyFont="1" applyBorder="1"/>
    <xf numFmtId="0" fontId="5" fillId="0" borderId="9" xfId="0" applyFont="1" applyBorder="1"/>
    <xf numFmtId="44" fontId="5" fillId="2" borderId="9" xfId="2" applyFont="1" applyFill="1" applyBorder="1" applyAlignment="1">
      <alignment horizontal="right"/>
    </xf>
    <xf numFmtId="0" fontId="5" fillId="0" borderId="11" xfId="0" applyFont="1" applyBorder="1"/>
    <xf numFmtId="0" fontId="5" fillId="0" borderId="19" xfId="0" applyFont="1" applyBorder="1"/>
    <xf numFmtId="164" fontId="5" fillId="0" borderId="0" xfId="0" applyNumberFormat="1" applyFont="1" applyBorder="1"/>
    <xf numFmtId="44" fontId="7" fillId="0" borderId="0" xfId="2" applyFont="1" applyBorder="1" applyAlignment="1">
      <alignment horizontal="center"/>
    </xf>
    <xf numFmtId="164" fontId="7" fillId="0" borderId="0" xfId="0" applyNumberFormat="1" applyFont="1" applyBorder="1"/>
    <xf numFmtId="0" fontId="7" fillId="0" borderId="0" xfId="0" applyFont="1" applyBorder="1" applyAlignment="1">
      <alignment horizontal="right"/>
    </xf>
    <xf numFmtId="44" fontId="7" fillId="0" borderId="0" xfId="2" applyFont="1" applyFill="1" applyBorder="1" applyAlignment="1">
      <alignment horizontal="right"/>
    </xf>
    <xf numFmtId="43" fontId="4" fillId="0" borderId="0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4" fontId="4" fillId="0" borderId="0" xfId="1" applyNumberFormat="1" applyFont="1" applyBorder="1"/>
    <xf numFmtId="43" fontId="4" fillId="0" borderId="6" xfId="2" applyNumberFormat="1" applyFont="1" applyBorder="1"/>
    <xf numFmtId="44" fontId="4" fillId="0" borderId="6" xfId="1" applyNumberFormat="1" applyFont="1" applyBorder="1"/>
    <xf numFmtId="43" fontId="4" fillId="0" borderId="6" xfId="1" applyFont="1" applyBorder="1"/>
    <xf numFmtId="44" fontId="4" fillId="0" borderId="0" xfId="2" applyNumberFormat="1" applyFont="1" applyBorder="1"/>
    <xf numFmtId="44" fontId="4" fillId="0" borderId="0" xfId="2" applyFont="1" applyBorder="1"/>
    <xf numFmtId="44" fontId="4" fillId="0" borderId="20" xfId="2" applyNumberFormat="1" applyFont="1" applyBorder="1"/>
    <xf numFmtId="44" fontId="4" fillId="0" borderId="20" xfId="2" applyFont="1" applyBorder="1"/>
    <xf numFmtId="44" fontId="7" fillId="0" borderId="0" xfId="1" applyNumberFormat="1" applyFont="1" applyBorder="1"/>
    <xf numFmtId="44" fontId="4" fillId="0" borderId="1" xfId="2" applyFont="1" applyBorder="1"/>
    <xf numFmtId="44" fontId="7" fillId="0" borderId="0" xfId="0" applyNumberFormat="1" applyFont="1" applyBorder="1" applyAlignment="1">
      <alignment horizontal="center"/>
    </xf>
    <xf numFmtId="44" fontId="7" fillId="0" borderId="0" xfId="0" applyNumberFormat="1" applyFont="1" applyBorder="1" applyAlignment="1">
      <alignment horizontal="right"/>
    </xf>
    <xf numFmtId="43" fontId="7" fillId="0" borderId="0" xfId="0" applyNumberFormat="1" applyFont="1"/>
    <xf numFmtId="44" fontId="7" fillId="0" borderId="1" xfId="0" applyNumberFormat="1" applyFont="1" applyBorder="1"/>
    <xf numFmtId="44" fontId="7" fillId="0" borderId="27" xfId="0" applyNumberFormat="1" applyFont="1" applyBorder="1"/>
    <xf numFmtId="44" fontId="7" fillId="0" borderId="0" xfId="0" applyNumberFormat="1" applyFont="1" applyBorder="1"/>
    <xf numFmtId="0" fontId="7" fillId="6" borderId="0" xfId="0" applyFont="1" applyFill="1"/>
    <xf numFmtId="0" fontId="7" fillId="6" borderId="0" xfId="0" applyFont="1" applyFill="1" applyBorder="1"/>
    <xf numFmtId="0" fontId="5" fillId="6" borderId="0" xfId="0" applyFont="1" applyFill="1"/>
    <xf numFmtId="10" fontId="4" fillId="0" borderId="0" xfId="3" applyNumberFormat="1" applyFont="1" applyBorder="1" applyAlignment="1">
      <alignment horizontal="right"/>
    </xf>
    <xf numFmtId="10" fontId="4" fillId="0" borderId="6" xfId="3" applyNumberFormat="1" applyFont="1" applyBorder="1" applyAlignment="1">
      <alignment horizontal="right"/>
    </xf>
    <xf numFmtId="10" fontId="4" fillId="0" borderId="20" xfId="3" applyNumberFormat="1" applyFont="1" applyBorder="1" applyAlignment="1">
      <alignment horizontal="right"/>
    </xf>
    <xf numFmtId="10" fontId="7" fillId="0" borderId="0" xfId="3" applyNumberFormat="1" applyFont="1" applyBorder="1" applyAlignment="1">
      <alignment horizontal="right"/>
    </xf>
    <xf numFmtId="10" fontId="4" fillId="0" borderId="1" xfId="3" applyNumberFormat="1" applyFont="1" applyBorder="1" applyAlignment="1">
      <alignment horizontal="right"/>
    </xf>
    <xf numFmtId="10" fontId="5" fillId="0" borderId="0" xfId="0" applyNumberFormat="1" applyFont="1"/>
    <xf numFmtId="10" fontId="4" fillId="0" borderId="0" xfId="0" applyNumberFormat="1" applyFont="1" applyBorder="1" applyAlignment="1">
      <alignment horizontal="right"/>
    </xf>
    <xf numFmtId="44" fontId="5" fillId="0" borderId="0" xfId="0" applyNumberFormat="1" applyFont="1"/>
    <xf numFmtId="43" fontId="7" fillId="0" borderId="6" xfId="1" applyFont="1" applyBorder="1"/>
    <xf numFmtId="0" fontId="7" fillId="5" borderId="0" xfId="0" applyFont="1" applyFill="1"/>
    <xf numFmtId="44" fontId="7" fillId="4" borderId="0" xfId="0" applyNumberFormat="1" applyFont="1" applyFill="1"/>
    <xf numFmtId="44" fontId="3" fillId="0" borderId="28" xfId="2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4" fillId="0" borderId="0" xfId="0" quotePrefix="1" applyNumberFormat="1" applyFont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4" fontId="7" fillId="0" borderId="12" xfId="2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zoomScaleNormal="100" zoomScaleSheetLayoutView="100" workbookViewId="0">
      <selection sqref="A1:C1"/>
    </sheetView>
  </sheetViews>
  <sheetFormatPr defaultColWidth="9.109375" defaultRowHeight="13.8" x14ac:dyDescent="0.3"/>
  <cols>
    <col min="1" max="1" width="3" style="8" customWidth="1"/>
    <col min="2" max="2" width="37.44140625" style="8" bestFit="1" customWidth="1"/>
    <col min="3" max="3" width="11.5546875" style="15" customWidth="1"/>
    <col min="4" max="7" width="9.109375" style="8" customWidth="1"/>
    <col min="8" max="16384" width="9.109375" style="8"/>
  </cols>
  <sheetData>
    <row r="1" spans="1:3" ht="15.6" x14ac:dyDescent="0.3">
      <c r="A1" s="169" t="s">
        <v>104</v>
      </c>
      <c r="B1" s="169"/>
      <c r="C1" s="169"/>
    </row>
    <row r="2" spans="1:3" ht="15.6" x14ac:dyDescent="0.3">
      <c r="A2" s="169" t="s">
        <v>110</v>
      </c>
      <c r="B2" s="169"/>
      <c r="C2" s="169"/>
    </row>
    <row r="4" spans="1:3" ht="15.6" x14ac:dyDescent="0.3">
      <c r="A4" s="9" t="s">
        <v>19</v>
      </c>
      <c r="B4" s="9"/>
      <c r="C4" s="10"/>
    </row>
    <row r="5" spans="1:3" ht="15.6" x14ac:dyDescent="0.3">
      <c r="A5" s="9"/>
      <c r="B5" s="9" t="s">
        <v>15</v>
      </c>
      <c r="C5" s="11">
        <f>'Dues Calculation'!C11</f>
        <v>0</v>
      </c>
    </row>
    <row r="6" spans="1:3" ht="15.6" x14ac:dyDescent="0.3">
      <c r="A6" s="9"/>
      <c r="B6" s="9" t="s">
        <v>0</v>
      </c>
      <c r="C6" s="12"/>
    </row>
    <row r="7" spans="1:3" ht="15.6" x14ac:dyDescent="0.3">
      <c r="A7" s="9"/>
      <c r="B7" s="9" t="s">
        <v>1</v>
      </c>
      <c r="C7" s="12"/>
    </row>
    <row r="8" spans="1:3" ht="15.6" x14ac:dyDescent="0.3">
      <c r="A8" s="9"/>
      <c r="B8" s="9" t="s">
        <v>53</v>
      </c>
      <c r="C8" s="12"/>
    </row>
    <row r="9" spans="1:3" ht="15.6" x14ac:dyDescent="0.3">
      <c r="A9" s="9"/>
      <c r="B9" s="9" t="s">
        <v>33</v>
      </c>
      <c r="C9" s="12"/>
    </row>
    <row r="10" spans="1:3" ht="15.6" x14ac:dyDescent="0.3">
      <c r="A10" s="9"/>
      <c r="B10" s="9" t="s">
        <v>33</v>
      </c>
      <c r="C10" s="12"/>
    </row>
    <row r="11" spans="1:3" ht="16.2" thickBot="1" x14ac:dyDescent="0.35">
      <c r="A11" s="9"/>
      <c r="B11" s="9" t="s">
        <v>20</v>
      </c>
      <c r="C11" s="13">
        <f>SUM(C5:C10)</f>
        <v>0</v>
      </c>
    </row>
    <row r="12" spans="1:3" ht="16.2" thickTop="1" x14ac:dyDescent="0.3">
      <c r="A12" s="9"/>
      <c r="B12" s="9"/>
      <c r="C12" s="14"/>
    </row>
    <row r="13" spans="1:3" ht="15.6" x14ac:dyDescent="0.3">
      <c r="A13" s="9" t="s">
        <v>3</v>
      </c>
      <c r="B13" s="9"/>
      <c r="C13" s="10"/>
    </row>
    <row r="14" spans="1:3" ht="15.6" x14ac:dyDescent="0.3">
      <c r="A14" s="9"/>
      <c r="B14" s="9" t="s">
        <v>54</v>
      </c>
      <c r="C14" s="11"/>
    </row>
    <row r="15" spans="1:3" ht="15.6" x14ac:dyDescent="0.3">
      <c r="A15" s="9"/>
      <c r="B15" s="9" t="s">
        <v>32</v>
      </c>
      <c r="C15" s="12"/>
    </row>
    <row r="16" spans="1:3" ht="15.6" x14ac:dyDescent="0.3">
      <c r="A16" s="9"/>
      <c r="B16" s="9" t="s">
        <v>4</v>
      </c>
      <c r="C16" s="12"/>
    </row>
    <row r="17" spans="1:3" ht="15.6" x14ac:dyDescent="0.3">
      <c r="A17" s="9"/>
      <c r="B17" s="9" t="s">
        <v>7</v>
      </c>
      <c r="C17" s="12"/>
    </row>
    <row r="18" spans="1:3" ht="15.6" x14ac:dyDescent="0.3">
      <c r="A18" s="9"/>
      <c r="B18" s="9" t="s">
        <v>74</v>
      </c>
      <c r="C18" s="12"/>
    </row>
    <row r="19" spans="1:3" ht="15.6" x14ac:dyDescent="0.3">
      <c r="A19" s="9"/>
      <c r="B19" s="9" t="s">
        <v>55</v>
      </c>
      <c r="C19" s="12"/>
    </row>
    <row r="20" spans="1:3" ht="15.6" x14ac:dyDescent="0.3">
      <c r="A20" s="9"/>
      <c r="B20" s="9" t="s">
        <v>105</v>
      </c>
      <c r="C20" s="12"/>
    </row>
    <row r="21" spans="1:3" ht="15.6" x14ac:dyDescent="0.3">
      <c r="A21" s="9"/>
      <c r="B21" s="9" t="s">
        <v>12</v>
      </c>
      <c r="C21" s="12"/>
    </row>
    <row r="22" spans="1:3" ht="15.6" x14ac:dyDescent="0.3">
      <c r="A22" s="9"/>
      <c r="B22" s="9" t="s">
        <v>12</v>
      </c>
      <c r="C22" s="12"/>
    </row>
    <row r="23" spans="1:3" ht="16.2" thickBot="1" x14ac:dyDescent="0.35">
      <c r="A23" s="9"/>
      <c r="B23" s="9" t="s">
        <v>5</v>
      </c>
      <c r="C23" s="13">
        <f>SUM(C14:C22)</f>
        <v>0</v>
      </c>
    </row>
    <row r="24" spans="1:3" ht="14.4" thickTop="1" x14ac:dyDescent="0.3"/>
  </sheetData>
  <mergeCells count="2">
    <mergeCell ref="A1:C1"/>
    <mergeCell ref="A2:C2"/>
  </mergeCells>
  <phoneticPr fontId="2" type="noConversion"/>
  <pageMargins left="1.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4"/>
  <sheetViews>
    <sheetView zoomScale="90" zoomScaleNormal="90" workbookViewId="0">
      <selection activeCell="P4" sqref="P4:U4"/>
    </sheetView>
  </sheetViews>
  <sheetFormatPr defaultColWidth="9.109375" defaultRowHeight="13.8" x14ac:dyDescent="0.3"/>
  <cols>
    <col min="1" max="1" width="8.5546875" style="8" customWidth="1"/>
    <col min="2" max="2" width="7.44140625" style="8" customWidth="1"/>
    <col min="3" max="3" width="20.6640625" style="8" customWidth="1"/>
    <col min="4" max="13" width="12.5546875" style="8" customWidth="1"/>
    <col min="14" max="14" width="20.6640625" style="8" customWidth="1"/>
    <col min="15" max="15" width="1.6640625" style="8" customWidth="1"/>
    <col min="16" max="16" width="5.6640625" style="8" customWidth="1"/>
    <col min="17" max="17" width="29.6640625" style="8" customWidth="1"/>
    <col min="18" max="21" width="12.6640625" style="8" customWidth="1"/>
    <col min="22" max="16384" width="9.109375" style="8"/>
  </cols>
  <sheetData>
    <row r="1" spans="1:21" ht="18" x14ac:dyDescent="0.35">
      <c r="A1" s="175" t="str">
        <f>Budget!A1</f>
        <v>Wisconsin EA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5"/>
      <c r="O1" s="35"/>
      <c r="P1" s="179" t="str">
        <f>Budget!A1</f>
        <v>Wisconsin EA</v>
      </c>
      <c r="Q1" s="179"/>
      <c r="R1" s="179"/>
      <c r="S1" s="179"/>
      <c r="T1" s="179"/>
      <c r="U1" s="179"/>
    </row>
    <row r="2" spans="1:21" ht="15.6" x14ac:dyDescent="0.3">
      <c r="A2" s="176">
        <v>44316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5"/>
      <c r="O2" s="35"/>
      <c r="P2" s="179" t="s">
        <v>56</v>
      </c>
      <c r="Q2" s="179"/>
      <c r="R2" s="179"/>
      <c r="S2" s="179"/>
      <c r="T2" s="179"/>
      <c r="U2" s="179"/>
    </row>
    <row r="3" spans="1:21" ht="15.6" x14ac:dyDescent="0.3">
      <c r="A3" s="45"/>
      <c r="B3" s="46"/>
      <c r="C3" s="47"/>
      <c r="D3" s="46"/>
      <c r="E3" s="46"/>
      <c r="F3" s="46"/>
      <c r="G3" s="46"/>
      <c r="H3" s="46"/>
      <c r="I3" s="46"/>
      <c r="J3" s="46"/>
      <c r="M3" s="48"/>
      <c r="N3" s="35"/>
      <c r="O3" s="35"/>
      <c r="P3" s="180" t="s">
        <v>118</v>
      </c>
      <c r="Q3" s="180"/>
      <c r="R3" s="180"/>
      <c r="S3" s="180"/>
      <c r="T3" s="180"/>
      <c r="U3" s="180"/>
    </row>
    <row r="4" spans="1:21" ht="16.2" thickBot="1" x14ac:dyDescent="0.3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49"/>
      <c r="N4" s="35"/>
      <c r="O4" s="35"/>
      <c r="P4" s="179" t="s">
        <v>91</v>
      </c>
      <c r="Q4" s="179"/>
      <c r="R4" s="179"/>
      <c r="S4" s="179"/>
      <c r="T4" s="179"/>
      <c r="U4" s="179"/>
    </row>
    <row r="5" spans="1:21" ht="15.6" x14ac:dyDescent="0.3">
      <c r="A5" s="50"/>
      <c r="B5" s="51"/>
      <c r="C5" s="52"/>
      <c r="D5" s="53"/>
      <c r="E5" s="54"/>
      <c r="F5" s="54"/>
      <c r="G5" s="54"/>
      <c r="H5" s="54"/>
      <c r="I5" s="54"/>
      <c r="J5" s="54"/>
      <c r="K5" s="55"/>
      <c r="L5" s="56"/>
      <c r="M5" s="57"/>
      <c r="N5" s="58"/>
      <c r="O5" s="58"/>
      <c r="P5" s="59"/>
      <c r="Q5" s="59"/>
      <c r="R5" s="59"/>
      <c r="S5" s="60"/>
      <c r="T5" s="60"/>
      <c r="U5" s="61"/>
    </row>
    <row r="6" spans="1:21" ht="28.8" x14ac:dyDescent="0.3">
      <c r="A6" s="63" t="s">
        <v>8</v>
      </c>
      <c r="B6" s="64"/>
      <c r="C6" s="65" t="s">
        <v>14</v>
      </c>
      <c r="D6" s="66" t="s">
        <v>10</v>
      </c>
      <c r="E6" s="67" t="str">
        <f>Budget!B5</f>
        <v>Local Dues</v>
      </c>
      <c r="F6" s="67" t="str">
        <f>Budget!B6</f>
        <v>Fund Raisers</v>
      </c>
      <c r="G6" s="67" t="str">
        <f>Budget!B7</f>
        <v xml:space="preserve">Interest </v>
      </c>
      <c r="H6" s="67" t="str">
        <f>Budget!B8</f>
        <v>Other Misc</v>
      </c>
      <c r="I6" s="67" t="str">
        <f>Budget!B9</f>
        <v xml:space="preserve">Other </v>
      </c>
      <c r="J6" s="67" t="str">
        <f>Budget!B10</f>
        <v xml:space="preserve">Other </v>
      </c>
      <c r="K6" s="177" t="s">
        <v>13</v>
      </c>
      <c r="L6" s="178"/>
      <c r="M6" s="68" t="s">
        <v>11</v>
      </c>
      <c r="N6" s="58"/>
      <c r="O6" s="58"/>
      <c r="P6" s="69"/>
      <c r="Q6" s="69"/>
      <c r="R6" s="170" t="s">
        <v>6</v>
      </c>
      <c r="S6" s="172" t="s">
        <v>59</v>
      </c>
      <c r="T6" s="172" t="s">
        <v>57</v>
      </c>
      <c r="U6" s="172" t="s">
        <v>58</v>
      </c>
    </row>
    <row r="7" spans="1:21" ht="15.6" x14ac:dyDescent="0.3">
      <c r="A7" s="73"/>
      <c r="B7" s="74"/>
      <c r="C7" s="75"/>
      <c r="D7" s="76"/>
      <c r="E7" s="77"/>
      <c r="F7" s="77"/>
      <c r="G7" s="77"/>
      <c r="H7" s="77"/>
      <c r="I7" s="77"/>
      <c r="J7" s="77"/>
      <c r="K7" s="184"/>
      <c r="L7" s="185"/>
      <c r="M7" s="78"/>
      <c r="N7" s="79"/>
      <c r="O7" s="58"/>
      <c r="P7" s="69"/>
      <c r="Q7" s="69"/>
      <c r="R7" s="171"/>
      <c r="S7" s="173"/>
      <c r="T7" s="174"/>
      <c r="U7" s="174"/>
    </row>
    <row r="8" spans="1:21" ht="15.6" x14ac:dyDescent="0.3">
      <c r="A8" s="73"/>
      <c r="B8" s="74"/>
      <c r="C8" s="75"/>
      <c r="D8" s="76"/>
      <c r="E8" s="77"/>
      <c r="F8" s="77"/>
      <c r="G8" s="77"/>
      <c r="H8" s="77"/>
      <c r="I8" s="77"/>
      <c r="J8" s="77"/>
      <c r="K8" s="184"/>
      <c r="L8" s="185"/>
      <c r="M8" s="78"/>
      <c r="N8" s="82"/>
      <c r="O8" s="35"/>
      <c r="P8" s="69" t="str">
        <f>+Budget!A4</f>
        <v>Revenue</v>
      </c>
      <c r="Q8" s="69"/>
      <c r="R8" s="83"/>
      <c r="S8" s="69"/>
      <c r="T8" s="59"/>
      <c r="U8" s="59"/>
    </row>
    <row r="9" spans="1:21" ht="15.6" x14ac:dyDescent="0.3">
      <c r="A9" s="73"/>
      <c r="B9" s="74"/>
      <c r="C9" s="75"/>
      <c r="D9" s="76"/>
      <c r="E9" s="77"/>
      <c r="F9" s="77"/>
      <c r="G9" s="77"/>
      <c r="H9" s="77"/>
      <c r="I9" s="77"/>
      <c r="J9" s="77"/>
      <c r="K9" s="184"/>
      <c r="L9" s="185"/>
      <c r="M9" s="78"/>
      <c r="N9" s="82"/>
      <c r="O9" s="35"/>
      <c r="P9" s="69"/>
      <c r="Q9" s="69" t="str">
        <f>+Budget!B5</f>
        <v>Local Dues</v>
      </c>
      <c r="R9" s="84">
        <f>+Budget!C5</f>
        <v>0</v>
      </c>
      <c r="S9" s="85">
        <f>MAR!S9+E12</f>
        <v>0</v>
      </c>
      <c r="T9" s="85">
        <f t="shared" ref="T9:T14" si="0">+R9-S9</f>
        <v>0</v>
      </c>
      <c r="U9" s="86" t="str">
        <f t="shared" ref="U9:U15" si="1">IF(R9=0,"-",IF(T9/R9&gt;0,T9/R9,"-"))</f>
        <v>-</v>
      </c>
    </row>
    <row r="10" spans="1:21" ht="15.6" x14ac:dyDescent="0.3">
      <c r="A10" s="73"/>
      <c r="B10" s="74"/>
      <c r="C10" s="75"/>
      <c r="D10" s="76"/>
      <c r="E10" s="77"/>
      <c r="F10" s="77"/>
      <c r="G10" s="77"/>
      <c r="H10" s="77"/>
      <c r="I10" s="77"/>
      <c r="J10" s="77"/>
      <c r="K10" s="184"/>
      <c r="L10" s="185"/>
      <c r="M10" s="78"/>
      <c r="N10" s="82"/>
      <c r="O10" s="35"/>
      <c r="P10" s="69"/>
      <c r="Q10" s="69" t="str">
        <f>+Budget!B6</f>
        <v>Fund Raisers</v>
      </c>
      <c r="R10" s="85">
        <f>+Budget!C6</f>
        <v>0</v>
      </c>
      <c r="S10" s="85">
        <f>MAR!S10+F12</f>
        <v>0</v>
      </c>
      <c r="T10" s="85">
        <f t="shared" si="0"/>
        <v>0</v>
      </c>
      <c r="U10" s="86" t="str">
        <f t="shared" si="1"/>
        <v>-</v>
      </c>
    </row>
    <row r="11" spans="1:21" ht="15.6" x14ac:dyDescent="0.3">
      <c r="A11" s="73"/>
      <c r="B11" s="74"/>
      <c r="C11" s="75"/>
      <c r="D11" s="76"/>
      <c r="E11" s="77"/>
      <c r="F11" s="77"/>
      <c r="G11" s="77"/>
      <c r="H11" s="77"/>
      <c r="I11" s="77"/>
      <c r="J11" s="77"/>
      <c r="K11" s="184"/>
      <c r="L11" s="185"/>
      <c r="M11" s="78"/>
      <c r="N11" s="82"/>
      <c r="O11" s="35"/>
      <c r="P11" s="69"/>
      <c r="Q11" s="69" t="str">
        <f>+Budget!B7</f>
        <v xml:space="preserve">Interest </v>
      </c>
      <c r="R11" s="85">
        <f>+Budget!C7</f>
        <v>0</v>
      </c>
      <c r="S11" s="85">
        <f>MAR!S11+G12</f>
        <v>0</v>
      </c>
      <c r="T11" s="85">
        <f t="shared" si="0"/>
        <v>0</v>
      </c>
      <c r="U11" s="86" t="str">
        <f t="shared" si="1"/>
        <v>-</v>
      </c>
    </row>
    <row r="12" spans="1:21" ht="16.2" thickBot="1" x14ac:dyDescent="0.35">
      <c r="A12" s="73"/>
      <c r="B12" s="74"/>
      <c r="C12" s="75"/>
      <c r="D12" s="76">
        <f t="shared" ref="D12:J12" si="2">SUM(D7:D11)</f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189"/>
      <c r="L12" s="190"/>
      <c r="M12" s="87">
        <f>SUM(M7:M11)</f>
        <v>0</v>
      </c>
      <c r="N12" s="82"/>
      <c r="O12" s="35"/>
      <c r="P12" s="69"/>
      <c r="Q12" s="69" t="str">
        <f>+Budget!B8</f>
        <v>Other Misc</v>
      </c>
      <c r="R12" s="85">
        <f>+Budget!C8</f>
        <v>0</v>
      </c>
      <c r="S12" s="85">
        <f>MAR!S12+H12</f>
        <v>0</v>
      </c>
      <c r="T12" s="85">
        <f t="shared" si="0"/>
        <v>0</v>
      </c>
      <c r="U12" s="86" t="str">
        <f t="shared" si="1"/>
        <v>-</v>
      </c>
    </row>
    <row r="13" spans="1:21" ht="16.8" thickTop="1" thickBot="1" x14ac:dyDescent="0.35">
      <c r="A13" s="186"/>
      <c r="B13" s="183"/>
      <c r="C13" s="183"/>
      <c r="D13" s="187"/>
      <c r="E13" s="181">
        <f>SUM(E7:J11)</f>
        <v>0</v>
      </c>
      <c r="F13" s="181"/>
      <c r="G13" s="181"/>
      <c r="H13" s="181"/>
      <c r="I13" s="181"/>
      <c r="J13" s="181"/>
      <c r="K13" s="188"/>
      <c r="L13" s="188"/>
      <c r="M13" s="88"/>
      <c r="N13" s="82"/>
      <c r="O13" s="35"/>
      <c r="P13" s="69"/>
      <c r="Q13" s="69" t="str">
        <f>+Budget!B9</f>
        <v xml:space="preserve">Other </v>
      </c>
      <c r="R13" s="85">
        <f>+Budget!C9</f>
        <v>0</v>
      </c>
      <c r="S13" s="85">
        <f>MAR!S13+I12</f>
        <v>0</v>
      </c>
      <c r="T13" s="85">
        <f t="shared" si="0"/>
        <v>0</v>
      </c>
      <c r="U13" s="86" t="str">
        <f t="shared" si="1"/>
        <v>-</v>
      </c>
    </row>
    <row r="14" spans="1:21" ht="15.6" x14ac:dyDescent="0.3">
      <c r="A14" s="89"/>
      <c r="B14" s="70"/>
      <c r="C14" s="26"/>
      <c r="D14" s="90"/>
      <c r="E14" s="91"/>
      <c r="F14" s="91"/>
      <c r="G14" s="91"/>
      <c r="H14" s="91"/>
      <c r="I14" s="91"/>
      <c r="J14" s="91"/>
      <c r="K14" s="26"/>
      <c r="L14" s="36"/>
      <c r="M14" s="35"/>
      <c r="N14" s="82"/>
      <c r="O14" s="35"/>
      <c r="P14" s="69"/>
      <c r="Q14" s="69" t="str">
        <f>+Budget!B10</f>
        <v xml:space="preserve">Other </v>
      </c>
      <c r="R14" s="92">
        <f>+Budget!C10</f>
        <v>0</v>
      </c>
      <c r="S14" s="92">
        <f>MAR!S14+J12</f>
        <v>0</v>
      </c>
      <c r="T14" s="92">
        <f t="shared" si="0"/>
        <v>0</v>
      </c>
      <c r="U14" s="93" t="str">
        <f t="shared" si="1"/>
        <v>-</v>
      </c>
    </row>
    <row r="15" spans="1:21" ht="15.6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69"/>
      <c r="Q15" s="95" t="str">
        <f>+Budget!B11</f>
        <v>Total Revenue</v>
      </c>
      <c r="R15" s="84">
        <f>SUM(R9:R14)</f>
        <v>0</v>
      </c>
      <c r="S15" s="84">
        <f>SUM(S9:S14)</f>
        <v>0</v>
      </c>
      <c r="T15" s="84">
        <f>SUM(T9:T14)</f>
        <v>0</v>
      </c>
      <c r="U15" s="86" t="str">
        <f t="shared" si="1"/>
        <v>-</v>
      </c>
    </row>
    <row r="16" spans="1:21" ht="16.2" thickBot="1" x14ac:dyDescent="0.35">
      <c r="A16" s="182" t="s">
        <v>17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4"/>
      <c r="P16" s="69"/>
      <c r="Q16" s="69"/>
      <c r="R16" s="83"/>
      <c r="S16" s="83"/>
      <c r="T16" s="83"/>
      <c r="U16" s="86"/>
    </row>
    <row r="17" spans="1:21" ht="15.6" x14ac:dyDescent="0.3">
      <c r="A17" s="96"/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55"/>
      <c r="N17" s="101"/>
      <c r="O17" s="102"/>
      <c r="P17" s="69" t="str">
        <f>+Budget!A13</f>
        <v>Expenses</v>
      </c>
      <c r="Q17" s="69"/>
      <c r="R17" s="83"/>
      <c r="S17" s="83"/>
      <c r="T17" s="83"/>
      <c r="U17" s="86"/>
    </row>
    <row r="18" spans="1:21" ht="28.8" x14ac:dyDescent="0.3">
      <c r="A18" s="103" t="s">
        <v>8</v>
      </c>
      <c r="B18" s="104" t="s">
        <v>18</v>
      </c>
      <c r="C18" s="100" t="s">
        <v>9</v>
      </c>
      <c r="D18" s="105" t="s">
        <v>10</v>
      </c>
      <c r="E18" s="106" t="str">
        <f>Budget!B14</f>
        <v>Stipends</v>
      </c>
      <c r="F18" s="106" t="str">
        <f>Budget!B15</f>
        <v>Organizing</v>
      </c>
      <c r="G18" s="106" t="str">
        <f>Budget!B16</f>
        <v>Scholarship</v>
      </c>
      <c r="H18" s="106" t="str">
        <f>Budget!B17</f>
        <v>Supplies</v>
      </c>
      <c r="I18" s="106" t="str">
        <f>Budget!B18</f>
        <v>Meetings</v>
      </c>
      <c r="J18" s="106" t="str">
        <f>Budget!B19</f>
        <v>Sunshine</v>
      </c>
      <c r="K18" s="106" t="str">
        <f>Budget!B20</f>
        <v>Recertification</v>
      </c>
      <c r="L18" s="106" t="str">
        <f>Budget!B21</f>
        <v>Other</v>
      </c>
      <c r="M18" s="106" t="str">
        <f>Budget!B22</f>
        <v>Other</v>
      </c>
      <c r="N18" s="107" t="s">
        <v>13</v>
      </c>
      <c r="O18" s="108"/>
      <c r="P18" s="69"/>
      <c r="Q18" s="69" t="str">
        <f>+Budget!B14</f>
        <v>Stipends</v>
      </c>
      <c r="R18" s="84">
        <f>+Budget!C14</f>
        <v>0</v>
      </c>
      <c r="S18" s="85">
        <f>MAR!S18+E32</f>
        <v>0</v>
      </c>
      <c r="T18" s="85">
        <f t="shared" ref="T18:T26" si="3">+R18-S18</f>
        <v>0</v>
      </c>
      <c r="U18" s="86" t="str">
        <f t="shared" ref="U18:U27" si="4">IF(R18=0,"-",IF(T18/R18&gt;0,T18/R18,"-"))</f>
        <v>-</v>
      </c>
    </row>
    <row r="19" spans="1:21" ht="15.6" x14ac:dyDescent="0.3">
      <c r="A19" s="73"/>
      <c r="B19" s="74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5"/>
      <c r="N19" s="112"/>
      <c r="O19" s="113"/>
      <c r="P19" s="69"/>
      <c r="Q19" s="69" t="str">
        <f>+Budget!B15</f>
        <v>Organizing</v>
      </c>
      <c r="R19" s="85">
        <f>+Budget!C15</f>
        <v>0</v>
      </c>
      <c r="S19" s="85">
        <f>MAR!S19+F32</f>
        <v>0</v>
      </c>
      <c r="T19" s="85">
        <f t="shared" si="3"/>
        <v>0</v>
      </c>
      <c r="U19" s="86" t="str">
        <f t="shared" si="4"/>
        <v>-</v>
      </c>
    </row>
    <row r="20" spans="1:21" ht="15.6" x14ac:dyDescent="0.3">
      <c r="A20" s="73"/>
      <c r="B20" s="114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5"/>
      <c r="N20" s="112"/>
      <c r="O20" s="113"/>
      <c r="P20" s="69"/>
      <c r="Q20" s="69" t="str">
        <f>+Budget!B16</f>
        <v>Scholarship</v>
      </c>
      <c r="R20" s="85">
        <f>+Budget!C16</f>
        <v>0</v>
      </c>
      <c r="S20" s="85">
        <f>MAR!S20+G32</f>
        <v>0</v>
      </c>
      <c r="T20" s="85">
        <f t="shared" si="3"/>
        <v>0</v>
      </c>
      <c r="U20" s="86" t="str">
        <f t="shared" si="4"/>
        <v>-</v>
      </c>
    </row>
    <row r="21" spans="1:21" ht="15.6" x14ac:dyDescent="0.3">
      <c r="A21" s="73"/>
      <c r="B21" s="114"/>
      <c r="C21" s="109"/>
      <c r="D21" s="110"/>
      <c r="E21" s="111"/>
      <c r="F21" s="111"/>
      <c r="G21" s="111"/>
      <c r="H21" s="111"/>
      <c r="I21" s="111"/>
      <c r="J21" s="111"/>
      <c r="K21" s="111"/>
      <c r="L21" s="111"/>
      <c r="M21" s="115"/>
      <c r="N21" s="112"/>
      <c r="O21" s="113"/>
      <c r="P21" s="69"/>
      <c r="Q21" s="69" t="str">
        <f>+Budget!B17</f>
        <v>Supplies</v>
      </c>
      <c r="R21" s="85">
        <f>+Budget!C17</f>
        <v>0</v>
      </c>
      <c r="S21" s="85">
        <f>MAR!S21+H32</f>
        <v>0</v>
      </c>
      <c r="T21" s="85">
        <f t="shared" si="3"/>
        <v>0</v>
      </c>
      <c r="U21" s="86" t="str">
        <f t="shared" si="4"/>
        <v>-</v>
      </c>
    </row>
    <row r="22" spans="1:21" ht="15.6" x14ac:dyDescent="0.3">
      <c r="A22" s="73"/>
      <c r="B22" s="114"/>
      <c r="C22" s="109"/>
      <c r="D22" s="110"/>
      <c r="E22" s="111"/>
      <c r="F22" s="111"/>
      <c r="G22" s="111"/>
      <c r="H22" s="111"/>
      <c r="I22" s="111"/>
      <c r="J22" s="111"/>
      <c r="K22" s="111"/>
      <c r="L22" s="111"/>
      <c r="M22" s="115"/>
      <c r="N22" s="112"/>
      <c r="O22" s="113"/>
      <c r="P22" s="69"/>
      <c r="Q22" s="69" t="str">
        <f>+Budget!B18</f>
        <v>Meetings</v>
      </c>
      <c r="R22" s="85">
        <f>+Budget!C18</f>
        <v>0</v>
      </c>
      <c r="S22" s="85">
        <f>MAR!S22+I32</f>
        <v>0</v>
      </c>
      <c r="T22" s="85">
        <f t="shared" si="3"/>
        <v>0</v>
      </c>
      <c r="U22" s="86" t="str">
        <f t="shared" si="4"/>
        <v>-</v>
      </c>
    </row>
    <row r="23" spans="1:21" ht="15.6" x14ac:dyDescent="0.3">
      <c r="A23" s="73"/>
      <c r="B23" s="114"/>
      <c r="C23" s="109"/>
      <c r="D23" s="110"/>
      <c r="E23" s="111"/>
      <c r="F23" s="111"/>
      <c r="G23" s="111"/>
      <c r="H23" s="111"/>
      <c r="I23" s="111"/>
      <c r="J23" s="111"/>
      <c r="K23" s="111"/>
      <c r="L23" s="111"/>
      <c r="M23" s="115"/>
      <c r="N23" s="112"/>
      <c r="O23" s="113"/>
      <c r="P23" s="69"/>
      <c r="Q23" s="69" t="str">
        <f>+Budget!B19</f>
        <v>Sunshine</v>
      </c>
      <c r="R23" s="85">
        <f>+Budget!C19</f>
        <v>0</v>
      </c>
      <c r="S23" s="85">
        <f>MAR!S23+J32</f>
        <v>0</v>
      </c>
      <c r="T23" s="85">
        <f t="shared" si="3"/>
        <v>0</v>
      </c>
      <c r="U23" s="86" t="str">
        <f t="shared" si="4"/>
        <v>-</v>
      </c>
    </row>
    <row r="24" spans="1:21" ht="15.6" x14ac:dyDescent="0.3">
      <c r="A24" s="73"/>
      <c r="B24" s="114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5"/>
      <c r="N24" s="112"/>
      <c r="O24" s="113"/>
      <c r="P24" s="69"/>
      <c r="Q24" s="69" t="str">
        <f>+Budget!B20</f>
        <v>Recertification</v>
      </c>
      <c r="R24" s="85">
        <f>+Budget!C20</f>
        <v>0</v>
      </c>
      <c r="S24" s="85">
        <f>MAR!S24+K32</f>
        <v>0</v>
      </c>
      <c r="T24" s="85">
        <f t="shared" si="3"/>
        <v>0</v>
      </c>
      <c r="U24" s="86" t="str">
        <f t="shared" si="4"/>
        <v>-</v>
      </c>
    </row>
    <row r="25" spans="1:21" ht="15.6" x14ac:dyDescent="0.3">
      <c r="A25" s="73"/>
      <c r="B25" s="114"/>
      <c r="C25" s="109"/>
      <c r="D25" s="110"/>
      <c r="E25" s="111"/>
      <c r="F25" s="111"/>
      <c r="G25" s="111"/>
      <c r="H25" s="111"/>
      <c r="I25" s="111"/>
      <c r="J25" s="111"/>
      <c r="K25" s="111"/>
      <c r="L25" s="111"/>
      <c r="M25" s="115"/>
      <c r="N25" s="112"/>
      <c r="O25" s="113"/>
      <c r="P25" s="69"/>
      <c r="Q25" s="69" t="str">
        <f>+Budget!B21</f>
        <v>Other</v>
      </c>
      <c r="R25" s="85">
        <f>+Budget!C21</f>
        <v>0</v>
      </c>
      <c r="S25" s="85">
        <f>MAR!S25+L32</f>
        <v>0</v>
      </c>
      <c r="T25" s="85">
        <f t="shared" si="3"/>
        <v>0</v>
      </c>
      <c r="U25" s="86" t="str">
        <f t="shared" si="4"/>
        <v>-</v>
      </c>
    </row>
    <row r="26" spans="1:21" ht="15.6" x14ac:dyDescent="0.3">
      <c r="A26" s="73"/>
      <c r="B26" s="114"/>
      <c r="C26" s="109"/>
      <c r="D26" s="110"/>
      <c r="E26" s="111"/>
      <c r="F26" s="111"/>
      <c r="G26" s="111"/>
      <c r="H26" s="111"/>
      <c r="I26" s="111"/>
      <c r="J26" s="111"/>
      <c r="K26" s="111"/>
      <c r="L26" s="111"/>
      <c r="M26" s="115"/>
      <c r="N26" s="112"/>
      <c r="O26" s="113"/>
      <c r="P26" s="69"/>
      <c r="Q26" s="69" t="str">
        <f>+Budget!B22</f>
        <v>Other</v>
      </c>
      <c r="R26" s="85">
        <f>+Budget!C22</f>
        <v>0</v>
      </c>
      <c r="S26" s="85">
        <f>MAR!S26+M32</f>
        <v>0</v>
      </c>
      <c r="T26" s="85">
        <f t="shared" si="3"/>
        <v>0</v>
      </c>
      <c r="U26" s="86" t="str">
        <f t="shared" si="4"/>
        <v>-</v>
      </c>
    </row>
    <row r="27" spans="1:21" ht="15.6" x14ac:dyDescent="0.3">
      <c r="A27" s="73"/>
      <c r="B27" s="114"/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5"/>
      <c r="N27" s="112"/>
      <c r="O27" s="113"/>
      <c r="P27" s="69"/>
      <c r="Q27" s="95" t="str">
        <f>+Budget!B23</f>
        <v>Total Expenses</v>
      </c>
      <c r="R27" s="116">
        <f>SUM(R18:R26)</f>
        <v>0</v>
      </c>
      <c r="S27" s="116">
        <f>SUM(S18:S26)</f>
        <v>0</v>
      </c>
      <c r="T27" s="116">
        <f>SUM(T18:T26)</f>
        <v>0</v>
      </c>
      <c r="U27" s="117" t="str">
        <f t="shared" si="4"/>
        <v>-</v>
      </c>
    </row>
    <row r="28" spans="1:21" x14ac:dyDescent="0.3">
      <c r="A28" s="73"/>
      <c r="B28" s="114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5"/>
      <c r="N28" s="112"/>
      <c r="O28" s="113"/>
      <c r="P28" s="26"/>
      <c r="Q28" s="26"/>
      <c r="R28" s="118"/>
      <c r="S28" s="118"/>
      <c r="T28" s="118"/>
      <c r="U28" s="119"/>
    </row>
    <row r="29" spans="1:21" ht="16.2" thickBot="1" x14ac:dyDescent="0.35">
      <c r="A29" s="73"/>
      <c r="B29" s="120"/>
      <c r="C29" s="109"/>
      <c r="D29" s="110"/>
      <c r="E29" s="111"/>
      <c r="F29" s="111"/>
      <c r="G29" s="111"/>
      <c r="H29" s="111"/>
      <c r="I29" s="111"/>
      <c r="J29" s="111"/>
      <c r="K29" s="111"/>
      <c r="L29" s="111"/>
      <c r="M29" s="115"/>
      <c r="N29" s="112"/>
      <c r="O29" s="113"/>
      <c r="P29" s="69" t="s">
        <v>75</v>
      </c>
      <c r="Q29" s="69"/>
      <c r="R29" s="121">
        <f>+R15-R27</f>
        <v>0</v>
      </c>
      <c r="S29" s="121">
        <f>+S15-S27</f>
        <v>0</v>
      </c>
      <c r="T29" s="122">
        <f>+R29-S29</f>
        <v>0</v>
      </c>
      <c r="U29" s="123" t="str">
        <f>IF(R29=0,"-",IF(T29/R29&gt;0,T29/R29,"-"))</f>
        <v>-</v>
      </c>
    </row>
    <row r="30" spans="1:21" ht="14.4" thickTop="1" x14ac:dyDescent="0.3">
      <c r="A30" s="73"/>
      <c r="B30" s="114"/>
      <c r="C30" s="109"/>
      <c r="D30" s="110"/>
      <c r="E30" s="111"/>
      <c r="F30" s="111"/>
      <c r="G30" s="111"/>
      <c r="H30" s="111"/>
      <c r="I30" s="111"/>
      <c r="J30" s="111"/>
      <c r="K30" s="111"/>
      <c r="L30" s="111"/>
      <c r="M30" s="115"/>
      <c r="N30" s="112"/>
      <c r="O30" s="113"/>
    </row>
    <row r="31" spans="1:21" x14ac:dyDescent="0.3">
      <c r="A31" s="124"/>
      <c r="B31" s="74"/>
      <c r="C31" s="109"/>
      <c r="D31" s="110"/>
      <c r="E31" s="111"/>
      <c r="F31" s="111"/>
      <c r="G31" s="111"/>
      <c r="H31" s="111"/>
      <c r="I31" s="111"/>
      <c r="J31" s="111"/>
      <c r="K31" s="111"/>
      <c r="L31" s="111"/>
      <c r="M31" s="115"/>
      <c r="N31" s="112"/>
      <c r="O31" s="113"/>
    </row>
    <row r="32" spans="1:21" x14ac:dyDescent="0.3">
      <c r="A32" s="125"/>
      <c r="B32" s="74"/>
      <c r="C32" s="126"/>
      <c r="D32" s="127">
        <f>SUM(D19:D31)</f>
        <v>0</v>
      </c>
      <c r="E32" s="110">
        <f t="shared" ref="E32:M32" si="5">SUM(E19:E31)</f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 t="shared" si="5"/>
        <v>0</v>
      </c>
      <c r="J32" s="110">
        <f t="shared" si="5"/>
        <v>0</v>
      </c>
      <c r="K32" s="110">
        <f t="shared" si="5"/>
        <v>0</v>
      </c>
      <c r="L32" s="110">
        <f t="shared" si="5"/>
        <v>0</v>
      </c>
      <c r="M32" s="110">
        <f t="shared" si="5"/>
        <v>0</v>
      </c>
      <c r="N32" s="128"/>
      <c r="O32" s="113"/>
    </row>
    <row r="33" spans="1:15" ht="14.4" thickBot="1" x14ac:dyDescent="0.35">
      <c r="A33" s="183"/>
      <c r="B33" s="183"/>
      <c r="C33" s="183"/>
      <c r="D33" s="183"/>
      <c r="E33" s="181">
        <f>SUM(E19:M31)</f>
        <v>0</v>
      </c>
      <c r="F33" s="181"/>
      <c r="G33" s="181"/>
      <c r="H33" s="181"/>
      <c r="I33" s="181"/>
      <c r="J33" s="181"/>
      <c r="K33" s="181"/>
      <c r="L33" s="181"/>
      <c r="M33" s="181"/>
      <c r="N33" s="129"/>
      <c r="O33" s="24"/>
    </row>
    <row r="34" spans="1:15" x14ac:dyDescent="0.3">
      <c r="A34" s="130"/>
      <c r="B34" s="70"/>
      <c r="C34" s="35"/>
      <c r="D34" s="113"/>
      <c r="E34" s="131"/>
      <c r="F34" s="131"/>
      <c r="G34" s="131"/>
      <c r="H34" s="131"/>
      <c r="I34" s="131"/>
      <c r="J34" s="131"/>
      <c r="K34" s="131"/>
      <c r="L34" s="131"/>
      <c r="M34" s="131"/>
      <c r="N34" s="35"/>
      <c r="O34" s="24"/>
    </row>
  </sheetData>
  <mergeCells count="24">
    <mergeCell ref="A16:N16"/>
    <mergeCell ref="A33:D33"/>
    <mergeCell ref="E33:M33"/>
    <mergeCell ref="K8:L8"/>
    <mergeCell ref="K9:L9"/>
    <mergeCell ref="K10:L10"/>
    <mergeCell ref="K11:L11"/>
    <mergeCell ref="K12:L12"/>
    <mergeCell ref="A13:D13"/>
    <mergeCell ref="E13:J13"/>
    <mergeCell ref="A4:L4"/>
    <mergeCell ref="P4:U4"/>
    <mergeCell ref="K13:L13"/>
    <mergeCell ref="K6:L6"/>
    <mergeCell ref="R6:R7"/>
    <mergeCell ref="S6:S7"/>
    <mergeCell ref="T6:T7"/>
    <mergeCell ref="U6:U7"/>
    <mergeCell ref="K7:L7"/>
    <mergeCell ref="A1:M1"/>
    <mergeCell ref="P1:U1"/>
    <mergeCell ref="A2:M2"/>
    <mergeCell ref="P2:U2"/>
    <mergeCell ref="P3:U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4"/>
  <sheetViews>
    <sheetView zoomScale="90" zoomScaleNormal="90" workbookViewId="0">
      <selection activeCell="P4" sqref="P4:U4"/>
    </sheetView>
  </sheetViews>
  <sheetFormatPr defaultColWidth="9.109375" defaultRowHeight="13.8" x14ac:dyDescent="0.3"/>
  <cols>
    <col min="1" max="1" width="8.5546875" style="8" customWidth="1"/>
    <col min="2" max="2" width="7.44140625" style="8" customWidth="1"/>
    <col min="3" max="3" width="20.6640625" style="8" customWidth="1"/>
    <col min="4" max="13" width="12.5546875" style="8" customWidth="1"/>
    <col min="14" max="14" width="20.6640625" style="8" customWidth="1"/>
    <col min="15" max="15" width="1.6640625" style="8" customWidth="1"/>
    <col min="16" max="16" width="5.6640625" style="8" customWidth="1"/>
    <col min="17" max="17" width="29.6640625" style="8" customWidth="1"/>
    <col min="18" max="21" width="12.6640625" style="8" customWidth="1"/>
    <col min="22" max="16384" width="9.109375" style="8"/>
  </cols>
  <sheetData>
    <row r="1" spans="1:21" ht="18" x14ac:dyDescent="0.35">
      <c r="A1" s="175" t="str">
        <f>Budget!A1</f>
        <v>Wisconsin EA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5"/>
      <c r="O1" s="35"/>
      <c r="P1" s="179" t="str">
        <f>Budget!A1</f>
        <v>Wisconsin EA</v>
      </c>
      <c r="Q1" s="179"/>
      <c r="R1" s="179"/>
      <c r="S1" s="179"/>
      <c r="T1" s="179"/>
      <c r="U1" s="179"/>
    </row>
    <row r="2" spans="1:21" ht="15.6" x14ac:dyDescent="0.3">
      <c r="A2" s="176">
        <v>44347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5"/>
      <c r="O2" s="35"/>
      <c r="P2" s="179" t="s">
        <v>56</v>
      </c>
      <c r="Q2" s="179"/>
      <c r="R2" s="179"/>
      <c r="S2" s="179"/>
      <c r="T2" s="179"/>
      <c r="U2" s="179"/>
    </row>
    <row r="3" spans="1:21" ht="15.6" x14ac:dyDescent="0.3">
      <c r="A3" s="45"/>
      <c r="B3" s="46"/>
      <c r="C3" s="47"/>
      <c r="D3" s="46"/>
      <c r="E3" s="46"/>
      <c r="F3" s="46"/>
      <c r="G3" s="46"/>
      <c r="H3" s="46"/>
      <c r="I3" s="46"/>
      <c r="J3" s="46"/>
      <c r="M3" s="48"/>
      <c r="N3" s="35"/>
      <c r="O3" s="35"/>
      <c r="P3" s="180" t="s">
        <v>119</v>
      </c>
      <c r="Q3" s="180"/>
      <c r="R3" s="180"/>
      <c r="S3" s="180"/>
      <c r="T3" s="180"/>
      <c r="U3" s="180"/>
    </row>
    <row r="4" spans="1:21" ht="16.2" thickBot="1" x14ac:dyDescent="0.3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49"/>
      <c r="N4" s="35"/>
      <c r="O4" s="35"/>
      <c r="P4" s="179" t="s">
        <v>92</v>
      </c>
      <c r="Q4" s="179"/>
      <c r="R4" s="179"/>
      <c r="S4" s="179"/>
      <c r="T4" s="179"/>
      <c r="U4" s="179"/>
    </row>
    <row r="5" spans="1:21" ht="15.6" x14ac:dyDescent="0.3">
      <c r="A5" s="50"/>
      <c r="B5" s="51"/>
      <c r="C5" s="52"/>
      <c r="D5" s="53"/>
      <c r="E5" s="54"/>
      <c r="F5" s="54"/>
      <c r="G5" s="54"/>
      <c r="H5" s="54"/>
      <c r="I5" s="54"/>
      <c r="J5" s="54"/>
      <c r="K5" s="55"/>
      <c r="L5" s="56"/>
      <c r="M5" s="57"/>
      <c r="N5" s="58"/>
      <c r="O5" s="58"/>
      <c r="P5" s="59"/>
      <c r="Q5" s="59"/>
      <c r="R5" s="59"/>
      <c r="S5" s="60"/>
      <c r="T5" s="60"/>
      <c r="U5" s="61"/>
    </row>
    <row r="6" spans="1:21" ht="28.8" x14ac:dyDescent="0.3">
      <c r="A6" s="63" t="s">
        <v>8</v>
      </c>
      <c r="B6" s="64"/>
      <c r="C6" s="65" t="s">
        <v>14</v>
      </c>
      <c r="D6" s="66" t="s">
        <v>10</v>
      </c>
      <c r="E6" s="67" t="str">
        <f>Budget!B5</f>
        <v>Local Dues</v>
      </c>
      <c r="F6" s="67" t="str">
        <f>Budget!B6</f>
        <v>Fund Raisers</v>
      </c>
      <c r="G6" s="67" t="str">
        <f>Budget!B7</f>
        <v xml:space="preserve">Interest </v>
      </c>
      <c r="H6" s="67" t="str">
        <f>Budget!B8</f>
        <v>Other Misc</v>
      </c>
      <c r="I6" s="67" t="str">
        <f>Budget!B9</f>
        <v xml:space="preserve">Other </v>
      </c>
      <c r="J6" s="67" t="str">
        <f>Budget!B10</f>
        <v xml:space="preserve">Other </v>
      </c>
      <c r="K6" s="177" t="s">
        <v>13</v>
      </c>
      <c r="L6" s="178"/>
      <c r="M6" s="68" t="s">
        <v>11</v>
      </c>
      <c r="N6" s="58"/>
      <c r="O6" s="58"/>
      <c r="P6" s="69"/>
      <c r="Q6" s="69"/>
      <c r="R6" s="170" t="s">
        <v>6</v>
      </c>
      <c r="S6" s="172" t="s">
        <v>59</v>
      </c>
      <c r="T6" s="172" t="s">
        <v>57</v>
      </c>
      <c r="U6" s="172" t="s">
        <v>58</v>
      </c>
    </row>
    <row r="7" spans="1:21" ht="15.6" x14ac:dyDescent="0.3">
      <c r="A7" s="73"/>
      <c r="B7" s="74"/>
      <c r="C7" s="75"/>
      <c r="D7" s="76"/>
      <c r="E7" s="77"/>
      <c r="F7" s="77"/>
      <c r="G7" s="77"/>
      <c r="H7" s="77"/>
      <c r="I7" s="77"/>
      <c r="J7" s="77"/>
      <c r="K7" s="184"/>
      <c r="L7" s="185"/>
      <c r="M7" s="78"/>
      <c r="N7" s="79"/>
      <c r="O7" s="58"/>
      <c r="P7" s="69"/>
      <c r="Q7" s="69"/>
      <c r="R7" s="171"/>
      <c r="S7" s="173"/>
      <c r="T7" s="174"/>
      <c r="U7" s="174"/>
    </row>
    <row r="8" spans="1:21" ht="15.6" x14ac:dyDescent="0.3">
      <c r="A8" s="73"/>
      <c r="B8" s="74"/>
      <c r="C8" s="75"/>
      <c r="D8" s="76"/>
      <c r="E8" s="77"/>
      <c r="F8" s="77"/>
      <c r="G8" s="77"/>
      <c r="H8" s="77"/>
      <c r="I8" s="77"/>
      <c r="J8" s="77"/>
      <c r="K8" s="184"/>
      <c r="L8" s="185"/>
      <c r="M8" s="78"/>
      <c r="N8" s="82"/>
      <c r="O8" s="35"/>
      <c r="P8" s="69" t="str">
        <f>+Budget!A4</f>
        <v>Revenue</v>
      </c>
      <c r="Q8" s="69"/>
      <c r="R8" s="83"/>
      <c r="S8" s="69"/>
      <c r="T8" s="59"/>
      <c r="U8" s="59"/>
    </row>
    <row r="9" spans="1:21" ht="15.6" x14ac:dyDescent="0.3">
      <c r="A9" s="73"/>
      <c r="B9" s="74"/>
      <c r="C9" s="75"/>
      <c r="D9" s="76"/>
      <c r="E9" s="77"/>
      <c r="F9" s="77"/>
      <c r="G9" s="77"/>
      <c r="H9" s="77"/>
      <c r="I9" s="77"/>
      <c r="J9" s="77"/>
      <c r="K9" s="184"/>
      <c r="L9" s="185"/>
      <c r="M9" s="78"/>
      <c r="N9" s="82"/>
      <c r="O9" s="35"/>
      <c r="P9" s="69"/>
      <c r="Q9" s="69" t="str">
        <f>+Budget!B5</f>
        <v>Local Dues</v>
      </c>
      <c r="R9" s="84">
        <f>+Budget!C5</f>
        <v>0</v>
      </c>
      <c r="S9" s="85">
        <f>APR!S9+E12</f>
        <v>0</v>
      </c>
      <c r="T9" s="85">
        <f t="shared" ref="T9:T14" si="0">+R9-S9</f>
        <v>0</v>
      </c>
      <c r="U9" s="86" t="str">
        <f t="shared" ref="U9:U15" si="1">IF(R9=0,"-",IF(T9/R9&gt;0,T9/R9,"-"))</f>
        <v>-</v>
      </c>
    </row>
    <row r="10" spans="1:21" ht="15.6" x14ac:dyDescent="0.3">
      <c r="A10" s="73"/>
      <c r="B10" s="74"/>
      <c r="C10" s="75"/>
      <c r="D10" s="76"/>
      <c r="E10" s="77"/>
      <c r="F10" s="77"/>
      <c r="G10" s="77"/>
      <c r="H10" s="77"/>
      <c r="I10" s="77"/>
      <c r="J10" s="77"/>
      <c r="K10" s="184"/>
      <c r="L10" s="185"/>
      <c r="M10" s="78"/>
      <c r="N10" s="82"/>
      <c r="O10" s="35"/>
      <c r="P10" s="69"/>
      <c r="Q10" s="69" t="str">
        <f>+Budget!B6</f>
        <v>Fund Raisers</v>
      </c>
      <c r="R10" s="85">
        <f>+Budget!C6</f>
        <v>0</v>
      </c>
      <c r="S10" s="85">
        <f>APR!S10+F12</f>
        <v>0</v>
      </c>
      <c r="T10" s="85">
        <f t="shared" si="0"/>
        <v>0</v>
      </c>
      <c r="U10" s="86" t="str">
        <f t="shared" si="1"/>
        <v>-</v>
      </c>
    </row>
    <row r="11" spans="1:21" ht="15.6" x14ac:dyDescent="0.3">
      <c r="A11" s="73"/>
      <c r="B11" s="74"/>
      <c r="C11" s="75"/>
      <c r="D11" s="76"/>
      <c r="E11" s="77"/>
      <c r="F11" s="77"/>
      <c r="G11" s="77"/>
      <c r="H11" s="77"/>
      <c r="I11" s="77"/>
      <c r="J11" s="77"/>
      <c r="K11" s="184"/>
      <c r="L11" s="185"/>
      <c r="M11" s="78"/>
      <c r="N11" s="82"/>
      <c r="O11" s="35"/>
      <c r="P11" s="69"/>
      <c r="Q11" s="69" t="str">
        <f>+Budget!B7</f>
        <v xml:space="preserve">Interest </v>
      </c>
      <c r="R11" s="85">
        <f>+Budget!C7</f>
        <v>0</v>
      </c>
      <c r="S11" s="85">
        <f>APR!S11+G12</f>
        <v>0</v>
      </c>
      <c r="T11" s="85">
        <f t="shared" si="0"/>
        <v>0</v>
      </c>
      <c r="U11" s="86" t="str">
        <f t="shared" si="1"/>
        <v>-</v>
      </c>
    </row>
    <row r="12" spans="1:21" ht="16.2" thickBot="1" x14ac:dyDescent="0.35">
      <c r="A12" s="73"/>
      <c r="B12" s="74"/>
      <c r="C12" s="75"/>
      <c r="D12" s="76">
        <f t="shared" ref="D12:J12" si="2">SUM(D7:D11)</f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189"/>
      <c r="L12" s="190"/>
      <c r="M12" s="87">
        <f>SUM(M7:M11)</f>
        <v>0</v>
      </c>
      <c r="N12" s="82"/>
      <c r="O12" s="35"/>
      <c r="P12" s="69"/>
      <c r="Q12" s="69" t="str">
        <f>+Budget!B8</f>
        <v>Other Misc</v>
      </c>
      <c r="R12" s="85">
        <f>+Budget!C8</f>
        <v>0</v>
      </c>
      <c r="S12" s="85">
        <f>APR!S12+H12</f>
        <v>0</v>
      </c>
      <c r="T12" s="85">
        <f t="shared" si="0"/>
        <v>0</v>
      </c>
      <c r="U12" s="86" t="str">
        <f t="shared" si="1"/>
        <v>-</v>
      </c>
    </row>
    <row r="13" spans="1:21" ht="16.8" thickTop="1" thickBot="1" x14ac:dyDescent="0.35">
      <c r="A13" s="186"/>
      <c r="B13" s="183"/>
      <c r="C13" s="183"/>
      <c r="D13" s="187"/>
      <c r="E13" s="181">
        <f>SUM(E7:J11)</f>
        <v>0</v>
      </c>
      <c r="F13" s="181"/>
      <c r="G13" s="181"/>
      <c r="H13" s="181"/>
      <c r="I13" s="181"/>
      <c r="J13" s="181"/>
      <c r="K13" s="188"/>
      <c r="L13" s="188"/>
      <c r="M13" s="88"/>
      <c r="N13" s="82"/>
      <c r="O13" s="35"/>
      <c r="P13" s="69"/>
      <c r="Q13" s="69" t="str">
        <f>+Budget!B9</f>
        <v xml:space="preserve">Other </v>
      </c>
      <c r="R13" s="85">
        <f>+Budget!C9</f>
        <v>0</v>
      </c>
      <c r="S13" s="85">
        <f>APR!S13+I12</f>
        <v>0</v>
      </c>
      <c r="T13" s="85">
        <f t="shared" si="0"/>
        <v>0</v>
      </c>
      <c r="U13" s="86" t="str">
        <f t="shared" si="1"/>
        <v>-</v>
      </c>
    </row>
    <row r="14" spans="1:21" ht="15.6" x14ac:dyDescent="0.3">
      <c r="A14" s="89"/>
      <c r="B14" s="70"/>
      <c r="C14" s="26"/>
      <c r="D14" s="90"/>
      <c r="E14" s="91"/>
      <c r="F14" s="91"/>
      <c r="G14" s="91"/>
      <c r="H14" s="91"/>
      <c r="I14" s="91"/>
      <c r="J14" s="91"/>
      <c r="K14" s="26"/>
      <c r="L14" s="36"/>
      <c r="M14" s="35"/>
      <c r="N14" s="82"/>
      <c r="O14" s="35"/>
      <c r="P14" s="69"/>
      <c r="Q14" s="69" t="str">
        <f>+Budget!B10</f>
        <v xml:space="preserve">Other </v>
      </c>
      <c r="R14" s="92">
        <f>+Budget!C10</f>
        <v>0</v>
      </c>
      <c r="S14" s="92">
        <f>APR!S14+J12</f>
        <v>0</v>
      </c>
      <c r="T14" s="92">
        <f t="shared" si="0"/>
        <v>0</v>
      </c>
      <c r="U14" s="93" t="str">
        <f t="shared" si="1"/>
        <v>-</v>
      </c>
    </row>
    <row r="15" spans="1:21" ht="15.6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69"/>
      <c r="Q15" s="95" t="str">
        <f>+Budget!B11</f>
        <v>Total Revenue</v>
      </c>
      <c r="R15" s="84">
        <f>SUM(R9:R14)</f>
        <v>0</v>
      </c>
      <c r="S15" s="84">
        <f>SUM(S9:S14)</f>
        <v>0</v>
      </c>
      <c r="T15" s="84">
        <f>SUM(T9:T14)</f>
        <v>0</v>
      </c>
      <c r="U15" s="86" t="str">
        <f t="shared" si="1"/>
        <v>-</v>
      </c>
    </row>
    <row r="16" spans="1:21" ht="16.2" thickBot="1" x14ac:dyDescent="0.35">
      <c r="A16" s="182" t="s">
        <v>17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4"/>
      <c r="P16" s="69"/>
      <c r="Q16" s="69"/>
      <c r="R16" s="83"/>
      <c r="S16" s="83"/>
      <c r="T16" s="83"/>
      <c r="U16" s="86"/>
    </row>
    <row r="17" spans="1:21" ht="15.6" x14ac:dyDescent="0.3">
      <c r="A17" s="96"/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55"/>
      <c r="N17" s="101"/>
      <c r="O17" s="102"/>
      <c r="P17" s="69" t="str">
        <f>+Budget!A13</f>
        <v>Expenses</v>
      </c>
      <c r="Q17" s="69"/>
      <c r="R17" s="83"/>
      <c r="S17" s="83"/>
      <c r="T17" s="83"/>
      <c r="U17" s="86"/>
    </row>
    <row r="18" spans="1:21" ht="28.8" x14ac:dyDescent="0.3">
      <c r="A18" s="103" t="s">
        <v>8</v>
      </c>
      <c r="B18" s="104" t="s">
        <v>18</v>
      </c>
      <c r="C18" s="100" t="s">
        <v>9</v>
      </c>
      <c r="D18" s="105" t="s">
        <v>10</v>
      </c>
      <c r="E18" s="106" t="str">
        <f>Budget!B14</f>
        <v>Stipends</v>
      </c>
      <c r="F18" s="106" t="str">
        <f>Budget!B15</f>
        <v>Organizing</v>
      </c>
      <c r="G18" s="106" t="str">
        <f>Budget!B16</f>
        <v>Scholarship</v>
      </c>
      <c r="H18" s="106" t="str">
        <f>Budget!B17</f>
        <v>Supplies</v>
      </c>
      <c r="I18" s="106" t="str">
        <f>Budget!B18</f>
        <v>Meetings</v>
      </c>
      <c r="J18" s="106" t="str">
        <f>Budget!B19</f>
        <v>Sunshine</v>
      </c>
      <c r="K18" s="106" t="str">
        <f>Budget!B20</f>
        <v>Recertification</v>
      </c>
      <c r="L18" s="106" t="str">
        <f>Budget!B21</f>
        <v>Other</v>
      </c>
      <c r="M18" s="106" t="str">
        <f>Budget!B22</f>
        <v>Other</v>
      </c>
      <c r="N18" s="107" t="s">
        <v>13</v>
      </c>
      <c r="O18" s="108"/>
      <c r="P18" s="69"/>
      <c r="Q18" s="69" t="str">
        <f>+Budget!B14</f>
        <v>Stipends</v>
      </c>
      <c r="R18" s="84">
        <f>+Budget!C14</f>
        <v>0</v>
      </c>
      <c r="S18" s="85">
        <f>APR!S18+E32</f>
        <v>0</v>
      </c>
      <c r="T18" s="85">
        <f t="shared" ref="T18:T26" si="3">+R18-S18</f>
        <v>0</v>
      </c>
      <c r="U18" s="86" t="str">
        <f t="shared" ref="U18:U27" si="4">IF(R18=0,"-",IF(T18/R18&gt;0,T18/R18,"-"))</f>
        <v>-</v>
      </c>
    </row>
    <row r="19" spans="1:21" ht="15.6" x14ac:dyDescent="0.3">
      <c r="A19" s="73"/>
      <c r="B19" s="74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5"/>
      <c r="N19" s="112"/>
      <c r="O19" s="113"/>
      <c r="P19" s="69"/>
      <c r="Q19" s="69" t="str">
        <f>+Budget!B15</f>
        <v>Organizing</v>
      </c>
      <c r="R19" s="85">
        <f>+Budget!C15</f>
        <v>0</v>
      </c>
      <c r="S19" s="85">
        <f>APR!S19+F32</f>
        <v>0</v>
      </c>
      <c r="T19" s="85">
        <f t="shared" si="3"/>
        <v>0</v>
      </c>
      <c r="U19" s="86" t="str">
        <f t="shared" si="4"/>
        <v>-</v>
      </c>
    </row>
    <row r="20" spans="1:21" ht="15.6" x14ac:dyDescent="0.3">
      <c r="A20" s="73"/>
      <c r="B20" s="114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5"/>
      <c r="N20" s="112"/>
      <c r="O20" s="113"/>
      <c r="P20" s="69"/>
      <c r="Q20" s="69" t="str">
        <f>+Budget!B16</f>
        <v>Scholarship</v>
      </c>
      <c r="R20" s="85">
        <f>+Budget!C16</f>
        <v>0</v>
      </c>
      <c r="S20" s="85">
        <f>APR!S20+G32</f>
        <v>0</v>
      </c>
      <c r="T20" s="85">
        <f t="shared" si="3"/>
        <v>0</v>
      </c>
      <c r="U20" s="86" t="str">
        <f t="shared" si="4"/>
        <v>-</v>
      </c>
    </row>
    <row r="21" spans="1:21" ht="15.6" x14ac:dyDescent="0.3">
      <c r="A21" s="73"/>
      <c r="B21" s="114"/>
      <c r="C21" s="109"/>
      <c r="D21" s="110"/>
      <c r="E21" s="111"/>
      <c r="F21" s="111"/>
      <c r="G21" s="111"/>
      <c r="H21" s="111"/>
      <c r="I21" s="111"/>
      <c r="J21" s="111"/>
      <c r="K21" s="111"/>
      <c r="L21" s="111"/>
      <c r="M21" s="115"/>
      <c r="N21" s="112"/>
      <c r="O21" s="113"/>
      <c r="P21" s="69"/>
      <c r="Q21" s="69" t="str">
        <f>+Budget!B17</f>
        <v>Supplies</v>
      </c>
      <c r="R21" s="85">
        <f>+Budget!C17</f>
        <v>0</v>
      </c>
      <c r="S21" s="85">
        <f>APR!S21+H32</f>
        <v>0</v>
      </c>
      <c r="T21" s="85">
        <f t="shared" si="3"/>
        <v>0</v>
      </c>
      <c r="U21" s="86" t="str">
        <f t="shared" si="4"/>
        <v>-</v>
      </c>
    </row>
    <row r="22" spans="1:21" ht="15.6" x14ac:dyDescent="0.3">
      <c r="A22" s="73"/>
      <c r="B22" s="114"/>
      <c r="C22" s="109"/>
      <c r="D22" s="110"/>
      <c r="E22" s="111"/>
      <c r="F22" s="111"/>
      <c r="G22" s="111"/>
      <c r="H22" s="111"/>
      <c r="I22" s="111"/>
      <c r="J22" s="111"/>
      <c r="K22" s="111"/>
      <c r="L22" s="111"/>
      <c r="M22" s="115"/>
      <c r="N22" s="112"/>
      <c r="O22" s="113"/>
      <c r="P22" s="69"/>
      <c r="Q22" s="69" t="str">
        <f>+Budget!B18</f>
        <v>Meetings</v>
      </c>
      <c r="R22" s="85">
        <f>+Budget!C18</f>
        <v>0</v>
      </c>
      <c r="S22" s="85">
        <f>APR!S22+I32</f>
        <v>0</v>
      </c>
      <c r="T22" s="85">
        <f t="shared" si="3"/>
        <v>0</v>
      </c>
      <c r="U22" s="86" t="str">
        <f t="shared" si="4"/>
        <v>-</v>
      </c>
    </row>
    <row r="23" spans="1:21" ht="15.6" x14ac:dyDescent="0.3">
      <c r="A23" s="73"/>
      <c r="B23" s="114"/>
      <c r="C23" s="109"/>
      <c r="D23" s="110"/>
      <c r="E23" s="111"/>
      <c r="F23" s="111"/>
      <c r="G23" s="111"/>
      <c r="H23" s="111"/>
      <c r="I23" s="111"/>
      <c r="J23" s="111"/>
      <c r="K23" s="111"/>
      <c r="L23" s="111"/>
      <c r="M23" s="115"/>
      <c r="N23" s="112"/>
      <c r="O23" s="113"/>
      <c r="P23" s="69"/>
      <c r="Q23" s="69" t="str">
        <f>+Budget!B19</f>
        <v>Sunshine</v>
      </c>
      <c r="R23" s="85">
        <f>+Budget!C19</f>
        <v>0</v>
      </c>
      <c r="S23" s="85">
        <f>APR!S23+J32</f>
        <v>0</v>
      </c>
      <c r="T23" s="85">
        <f t="shared" si="3"/>
        <v>0</v>
      </c>
      <c r="U23" s="86" t="str">
        <f t="shared" si="4"/>
        <v>-</v>
      </c>
    </row>
    <row r="24" spans="1:21" ht="15.6" x14ac:dyDescent="0.3">
      <c r="A24" s="73"/>
      <c r="B24" s="114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5"/>
      <c r="N24" s="112"/>
      <c r="O24" s="113"/>
      <c r="P24" s="69"/>
      <c r="Q24" s="69" t="str">
        <f>+Budget!B20</f>
        <v>Recertification</v>
      </c>
      <c r="R24" s="85">
        <f>+Budget!C20</f>
        <v>0</v>
      </c>
      <c r="S24" s="85">
        <f>APR!S24+K32</f>
        <v>0</v>
      </c>
      <c r="T24" s="85">
        <f t="shared" si="3"/>
        <v>0</v>
      </c>
      <c r="U24" s="86" t="str">
        <f t="shared" si="4"/>
        <v>-</v>
      </c>
    </row>
    <row r="25" spans="1:21" ht="15.6" x14ac:dyDescent="0.3">
      <c r="A25" s="73"/>
      <c r="B25" s="114"/>
      <c r="C25" s="109"/>
      <c r="D25" s="110"/>
      <c r="E25" s="111"/>
      <c r="F25" s="111"/>
      <c r="G25" s="111"/>
      <c r="H25" s="111"/>
      <c r="I25" s="111"/>
      <c r="J25" s="111"/>
      <c r="K25" s="111"/>
      <c r="L25" s="111"/>
      <c r="M25" s="115"/>
      <c r="N25" s="112"/>
      <c r="O25" s="113"/>
      <c r="P25" s="69"/>
      <c r="Q25" s="69" t="str">
        <f>+Budget!B21</f>
        <v>Other</v>
      </c>
      <c r="R25" s="85">
        <f>+Budget!C21</f>
        <v>0</v>
      </c>
      <c r="S25" s="85">
        <f>APR!S25+L32</f>
        <v>0</v>
      </c>
      <c r="T25" s="85">
        <f t="shared" si="3"/>
        <v>0</v>
      </c>
      <c r="U25" s="86" t="str">
        <f t="shared" si="4"/>
        <v>-</v>
      </c>
    </row>
    <row r="26" spans="1:21" ht="15.6" x14ac:dyDescent="0.3">
      <c r="A26" s="73"/>
      <c r="B26" s="114"/>
      <c r="C26" s="109"/>
      <c r="D26" s="110"/>
      <c r="E26" s="111"/>
      <c r="F26" s="111"/>
      <c r="G26" s="111"/>
      <c r="H26" s="111"/>
      <c r="I26" s="111"/>
      <c r="J26" s="111"/>
      <c r="K26" s="111"/>
      <c r="L26" s="111"/>
      <c r="M26" s="115"/>
      <c r="N26" s="112"/>
      <c r="O26" s="113"/>
      <c r="P26" s="69"/>
      <c r="Q26" s="69" t="str">
        <f>+Budget!B22</f>
        <v>Other</v>
      </c>
      <c r="R26" s="85">
        <f>+Budget!C22</f>
        <v>0</v>
      </c>
      <c r="S26" s="85">
        <f>APR!S26+M32</f>
        <v>0</v>
      </c>
      <c r="T26" s="85">
        <f t="shared" si="3"/>
        <v>0</v>
      </c>
      <c r="U26" s="86" t="str">
        <f t="shared" si="4"/>
        <v>-</v>
      </c>
    </row>
    <row r="27" spans="1:21" ht="15.6" x14ac:dyDescent="0.3">
      <c r="A27" s="73"/>
      <c r="B27" s="114"/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5"/>
      <c r="N27" s="112"/>
      <c r="O27" s="113"/>
      <c r="P27" s="69"/>
      <c r="Q27" s="95" t="str">
        <f>+Budget!B23</f>
        <v>Total Expenses</v>
      </c>
      <c r="R27" s="116">
        <f>SUM(R18:R26)</f>
        <v>0</v>
      </c>
      <c r="S27" s="116">
        <f>SUM(S18:S26)</f>
        <v>0</v>
      </c>
      <c r="T27" s="116">
        <f>SUM(T18:T26)</f>
        <v>0</v>
      </c>
      <c r="U27" s="117" t="str">
        <f t="shared" si="4"/>
        <v>-</v>
      </c>
    </row>
    <row r="28" spans="1:21" x14ac:dyDescent="0.3">
      <c r="A28" s="73"/>
      <c r="B28" s="114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5"/>
      <c r="N28" s="112"/>
      <c r="O28" s="113"/>
      <c r="P28" s="26"/>
      <c r="Q28" s="26"/>
      <c r="R28" s="118"/>
      <c r="S28" s="118"/>
      <c r="T28" s="118"/>
      <c r="U28" s="119"/>
    </row>
    <row r="29" spans="1:21" ht="16.2" thickBot="1" x14ac:dyDescent="0.35">
      <c r="A29" s="73"/>
      <c r="B29" s="120"/>
      <c r="C29" s="109"/>
      <c r="D29" s="110"/>
      <c r="E29" s="111"/>
      <c r="F29" s="111"/>
      <c r="G29" s="111"/>
      <c r="H29" s="111"/>
      <c r="I29" s="111"/>
      <c r="J29" s="111"/>
      <c r="K29" s="111"/>
      <c r="L29" s="111"/>
      <c r="M29" s="115"/>
      <c r="N29" s="112"/>
      <c r="O29" s="113"/>
      <c r="P29" s="69" t="s">
        <v>75</v>
      </c>
      <c r="Q29" s="69"/>
      <c r="R29" s="121">
        <f>+R15-R27</f>
        <v>0</v>
      </c>
      <c r="S29" s="121">
        <f>+S15-S27</f>
        <v>0</v>
      </c>
      <c r="T29" s="122">
        <f>+R29-S29</f>
        <v>0</v>
      </c>
      <c r="U29" s="123" t="str">
        <f>IF(R29=0,"-",IF(T29/R29&gt;0,T29/R29,"-"))</f>
        <v>-</v>
      </c>
    </row>
    <row r="30" spans="1:21" ht="14.4" thickTop="1" x14ac:dyDescent="0.3">
      <c r="A30" s="73"/>
      <c r="B30" s="114"/>
      <c r="C30" s="109"/>
      <c r="D30" s="110"/>
      <c r="E30" s="111"/>
      <c r="F30" s="111"/>
      <c r="G30" s="111"/>
      <c r="H30" s="111"/>
      <c r="I30" s="111"/>
      <c r="J30" s="111"/>
      <c r="K30" s="111"/>
      <c r="L30" s="111"/>
      <c r="M30" s="115"/>
      <c r="N30" s="112"/>
      <c r="O30" s="113"/>
    </row>
    <row r="31" spans="1:21" x14ac:dyDescent="0.3">
      <c r="A31" s="124"/>
      <c r="B31" s="74"/>
      <c r="C31" s="109"/>
      <c r="D31" s="110"/>
      <c r="E31" s="111"/>
      <c r="F31" s="111"/>
      <c r="G31" s="111"/>
      <c r="H31" s="111"/>
      <c r="I31" s="111"/>
      <c r="J31" s="111"/>
      <c r="K31" s="111"/>
      <c r="L31" s="111"/>
      <c r="M31" s="115"/>
      <c r="N31" s="112"/>
      <c r="O31" s="113"/>
    </row>
    <row r="32" spans="1:21" x14ac:dyDescent="0.3">
      <c r="A32" s="125"/>
      <c r="B32" s="74"/>
      <c r="C32" s="126"/>
      <c r="D32" s="127">
        <f>SUM(D19:D31)</f>
        <v>0</v>
      </c>
      <c r="E32" s="110">
        <f t="shared" ref="E32:M32" si="5">SUM(E19:E31)</f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 t="shared" si="5"/>
        <v>0</v>
      </c>
      <c r="J32" s="110">
        <f t="shared" si="5"/>
        <v>0</v>
      </c>
      <c r="K32" s="110">
        <f t="shared" si="5"/>
        <v>0</v>
      </c>
      <c r="L32" s="110">
        <f t="shared" si="5"/>
        <v>0</v>
      </c>
      <c r="M32" s="110">
        <f t="shared" si="5"/>
        <v>0</v>
      </c>
      <c r="N32" s="128"/>
      <c r="O32" s="113"/>
    </row>
    <row r="33" spans="1:15" ht="14.4" thickBot="1" x14ac:dyDescent="0.35">
      <c r="A33" s="183"/>
      <c r="B33" s="183"/>
      <c r="C33" s="183"/>
      <c r="D33" s="183"/>
      <c r="E33" s="181">
        <f>SUM(E19:M31)</f>
        <v>0</v>
      </c>
      <c r="F33" s="181"/>
      <c r="G33" s="181"/>
      <c r="H33" s="181"/>
      <c r="I33" s="181"/>
      <c r="J33" s="181"/>
      <c r="K33" s="181"/>
      <c r="L33" s="181"/>
      <c r="M33" s="181"/>
      <c r="N33" s="129"/>
      <c r="O33" s="24"/>
    </row>
    <row r="34" spans="1:15" x14ac:dyDescent="0.3">
      <c r="A34" s="130"/>
      <c r="B34" s="70"/>
      <c r="C34" s="35"/>
      <c r="D34" s="113"/>
      <c r="E34" s="131"/>
      <c r="F34" s="131"/>
      <c r="G34" s="131"/>
      <c r="H34" s="131"/>
      <c r="I34" s="131"/>
      <c r="J34" s="131"/>
      <c r="K34" s="131"/>
      <c r="L34" s="131"/>
      <c r="M34" s="131"/>
      <c r="N34" s="35"/>
      <c r="O34" s="24"/>
    </row>
  </sheetData>
  <mergeCells count="24">
    <mergeCell ref="A16:N16"/>
    <mergeCell ref="A33:D33"/>
    <mergeCell ref="E33:M33"/>
    <mergeCell ref="K8:L8"/>
    <mergeCell ref="K9:L9"/>
    <mergeCell ref="K10:L10"/>
    <mergeCell ref="K11:L11"/>
    <mergeCell ref="K12:L12"/>
    <mergeCell ref="A13:D13"/>
    <mergeCell ref="E13:J13"/>
    <mergeCell ref="A4:L4"/>
    <mergeCell ref="P4:U4"/>
    <mergeCell ref="K13:L13"/>
    <mergeCell ref="K6:L6"/>
    <mergeCell ref="R6:R7"/>
    <mergeCell ref="S6:S7"/>
    <mergeCell ref="T6:T7"/>
    <mergeCell ref="U6:U7"/>
    <mergeCell ref="K7:L7"/>
    <mergeCell ref="A1:M1"/>
    <mergeCell ref="P1:U1"/>
    <mergeCell ref="A2:M2"/>
    <mergeCell ref="P2:U2"/>
    <mergeCell ref="P3:U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34"/>
  <sheetViews>
    <sheetView zoomScale="90" zoomScaleNormal="90" workbookViewId="0">
      <selection activeCell="P4" sqref="P4:U4"/>
    </sheetView>
  </sheetViews>
  <sheetFormatPr defaultColWidth="9.109375" defaultRowHeight="13.8" x14ac:dyDescent="0.3"/>
  <cols>
    <col min="1" max="1" width="8.5546875" style="8" customWidth="1"/>
    <col min="2" max="2" width="7.44140625" style="8" customWidth="1"/>
    <col min="3" max="3" width="20.6640625" style="8" customWidth="1"/>
    <col min="4" max="13" width="12.5546875" style="8" customWidth="1"/>
    <col min="14" max="14" width="20.6640625" style="8" customWidth="1"/>
    <col min="15" max="15" width="1.6640625" style="8" customWidth="1"/>
    <col min="16" max="16" width="5.6640625" style="8" customWidth="1"/>
    <col min="17" max="17" width="29.6640625" style="8" customWidth="1"/>
    <col min="18" max="21" width="12.6640625" style="8" customWidth="1"/>
    <col min="22" max="16384" width="9.109375" style="8"/>
  </cols>
  <sheetData>
    <row r="1" spans="1:21" ht="18" x14ac:dyDescent="0.35">
      <c r="A1" s="175" t="str">
        <f>Budget!A1</f>
        <v>Wisconsin EA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5"/>
      <c r="O1" s="35"/>
      <c r="P1" s="179" t="str">
        <f>Budget!A1</f>
        <v>Wisconsin EA</v>
      </c>
      <c r="Q1" s="179"/>
      <c r="R1" s="179"/>
      <c r="S1" s="179"/>
      <c r="T1" s="179"/>
      <c r="U1" s="179"/>
    </row>
    <row r="2" spans="1:21" ht="15.6" x14ac:dyDescent="0.3">
      <c r="A2" s="176">
        <v>44377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5"/>
      <c r="O2" s="35"/>
      <c r="P2" s="179" t="s">
        <v>56</v>
      </c>
      <c r="Q2" s="179"/>
      <c r="R2" s="179"/>
      <c r="S2" s="179"/>
      <c r="T2" s="179"/>
      <c r="U2" s="179"/>
    </row>
    <row r="3" spans="1:21" ht="15.6" x14ac:dyDescent="0.3">
      <c r="A3" s="45"/>
      <c r="B3" s="46"/>
      <c r="C3" s="47"/>
      <c r="D3" s="46"/>
      <c r="E3" s="46"/>
      <c r="F3" s="46"/>
      <c r="G3" s="46"/>
      <c r="H3" s="46"/>
      <c r="I3" s="46"/>
      <c r="J3" s="46"/>
      <c r="M3" s="48"/>
      <c r="N3" s="35"/>
      <c r="O3" s="35"/>
      <c r="P3" s="180" t="s">
        <v>120</v>
      </c>
      <c r="Q3" s="180"/>
      <c r="R3" s="180"/>
      <c r="S3" s="180"/>
      <c r="T3" s="180"/>
      <c r="U3" s="180"/>
    </row>
    <row r="4" spans="1:21" ht="16.2" thickBot="1" x14ac:dyDescent="0.3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49"/>
      <c r="N4" s="35"/>
      <c r="O4" s="35"/>
      <c r="P4" s="179" t="s">
        <v>93</v>
      </c>
      <c r="Q4" s="179"/>
      <c r="R4" s="179"/>
      <c r="S4" s="179"/>
      <c r="T4" s="179"/>
      <c r="U4" s="179"/>
    </row>
    <row r="5" spans="1:21" ht="15.6" x14ac:dyDescent="0.3">
      <c r="A5" s="50"/>
      <c r="B5" s="51"/>
      <c r="C5" s="52"/>
      <c r="D5" s="53"/>
      <c r="E5" s="54"/>
      <c r="F5" s="54"/>
      <c r="G5" s="54"/>
      <c r="H5" s="54"/>
      <c r="I5" s="54"/>
      <c r="J5" s="54"/>
      <c r="K5" s="55"/>
      <c r="L5" s="56"/>
      <c r="M5" s="57"/>
      <c r="N5" s="58"/>
      <c r="O5" s="58"/>
      <c r="P5" s="59"/>
      <c r="Q5" s="59"/>
      <c r="R5" s="59"/>
      <c r="S5" s="60"/>
      <c r="T5" s="60"/>
      <c r="U5" s="61"/>
    </row>
    <row r="6" spans="1:21" ht="28.8" x14ac:dyDescent="0.3">
      <c r="A6" s="63" t="s">
        <v>8</v>
      </c>
      <c r="B6" s="64"/>
      <c r="C6" s="65" t="s">
        <v>14</v>
      </c>
      <c r="D6" s="66" t="s">
        <v>10</v>
      </c>
      <c r="E6" s="67" t="str">
        <f>Budget!B5</f>
        <v>Local Dues</v>
      </c>
      <c r="F6" s="67" t="str">
        <f>Budget!B6</f>
        <v>Fund Raisers</v>
      </c>
      <c r="G6" s="67" t="str">
        <f>Budget!B7</f>
        <v xml:space="preserve">Interest </v>
      </c>
      <c r="H6" s="67" t="str">
        <f>Budget!B8</f>
        <v>Other Misc</v>
      </c>
      <c r="I6" s="67" t="str">
        <f>Budget!B9</f>
        <v xml:space="preserve">Other </v>
      </c>
      <c r="J6" s="67" t="str">
        <f>Budget!B10</f>
        <v xml:space="preserve">Other </v>
      </c>
      <c r="K6" s="177" t="s">
        <v>13</v>
      </c>
      <c r="L6" s="178"/>
      <c r="M6" s="68" t="s">
        <v>11</v>
      </c>
      <c r="N6" s="58"/>
      <c r="O6" s="58"/>
      <c r="P6" s="69"/>
      <c r="Q6" s="69"/>
      <c r="R6" s="170" t="s">
        <v>6</v>
      </c>
      <c r="S6" s="172" t="s">
        <v>59</v>
      </c>
      <c r="T6" s="172" t="s">
        <v>57</v>
      </c>
      <c r="U6" s="172" t="s">
        <v>58</v>
      </c>
    </row>
    <row r="7" spans="1:21" ht="15.6" x14ac:dyDescent="0.3">
      <c r="A7" s="73"/>
      <c r="B7" s="74"/>
      <c r="C7" s="75"/>
      <c r="D7" s="76"/>
      <c r="E7" s="77"/>
      <c r="F7" s="77"/>
      <c r="G7" s="77"/>
      <c r="H7" s="77"/>
      <c r="I7" s="77"/>
      <c r="J7" s="77"/>
      <c r="K7" s="184"/>
      <c r="L7" s="185"/>
      <c r="M7" s="78"/>
      <c r="N7" s="79"/>
      <c r="O7" s="58"/>
      <c r="P7" s="69"/>
      <c r="Q7" s="69"/>
      <c r="R7" s="171"/>
      <c r="S7" s="173"/>
      <c r="T7" s="174"/>
      <c r="U7" s="174"/>
    </row>
    <row r="8" spans="1:21" ht="15.6" x14ac:dyDescent="0.3">
      <c r="A8" s="73"/>
      <c r="B8" s="74"/>
      <c r="C8" s="75"/>
      <c r="D8" s="76"/>
      <c r="E8" s="77"/>
      <c r="F8" s="77"/>
      <c r="G8" s="77"/>
      <c r="H8" s="77"/>
      <c r="I8" s="77"/>
      <c r="J8" s="77"/>
      <c r="K8" s="184"/>
      <c r="L8" s="185"/>
      <c r="M8" s="78"/>
      <c r="N8" s="82"/>
      <c r="O8" s="35"/>
      <c r="P8" s="69" t="str">
        <f>+Budget!A4</f>
        <v>Revenue</v>
      </c>
      <c r="Q8" s="69"/>
      <c r="R8" s="83"/>
      <c r="S8" s="69"/>
      <c r="T8" s="59"/>
      <c r="U8" s="59"/>
    </row>
    <row r="9" spans="1:21" ht="15.6" x14ac:dyDescent="0.3">
      <c r="A9" s="73"/>
      <c r="B9" s="74"/>
      <c r="C9" s="75"/>
      <c r="D9" s="76"/>
      <c r="E9" s="77"/>
      <c r="F9" s="77"/>
      <c r="G9" s="77"/>
      <c r="H9" s="77"/>
      <c r="I9" s="77"/>
      <c r="J9" s="77"/>
      <c r="K9" s="184"/>
      <c r="L9" s="185"/>
      <c r="M9" s="78"/>
      <c r="N9" s="82"/>
      <c r="O9" s="35"/>
      <c r="P9" s="69"/>
      <c r="Q9" s="69" t="str">
        <f>+Budget!B5</f>
        <v>Local Dues</v>
      </c>
      <c r="R9" s="84">
        <f>+Budget!C5</f>
        <v>0</v>
      </c>
      <c r="S9" s="85">
        <f>MAY!S9+E12</f>
        <v>0</v>
      </c>
      <c r="T9" s="85">
        <f t="shared" ref="T9:T14" si="0">+R9-S9</f>
        <v>0</v>
      </c>
      <c r="U9" s="86" t="str">
        <f t="shared" ref="U9:U15" si="1">IF(R9=0,"-",IF(T9/R9&gt;0,T9/R9,"-"))</f>
        <v>-</v>
      </c>
    </row>
    <row r="10" spans="1:21" ht="15.6" x14ac:dyDescent="0.3">
      <c r="A10" s="73"/>
      <c r="B10" s="74"/>
      <c r="C10" s="75"/>
      <c r="D10" s="76"/>
      <c r="E10" s="77"/>
      <c r="F10" s="77"/>
      <c r="G10" s="77"/>
      <c r="H10" s="77"/>
      <c r="I10" s="77"/>
      <c r="J10" s="77"/>
      <c r="K10" s="184"/>
      <c r="L10" s="185"/>
      <c r="M10" s="78"/>
      <c r="N10" s="82"/>
      <c r="O10" s="35"/>
      <c r="P10" s="69"/>
      <c r="Q10" s="69" t="str">
        <f>+Budget!B6</f>
        <v>Fund Raisers</v>
      </c>
      <c r="R10" s="85">
        <f>+Budget!C6</f>
        <v>0</v>
      </c>
      <c r="S10" s="85">
        <f>MAY!S10+F12</f>
        <v>0</v>
      </c>
      <c r="T10" s="85">
        <f t="shared" si="0"/>
        <v>0</v>
      </c>
      <c r="U10" s="86" t="str">
        <f t="shared" si="1"/>
        <v>-</v>
      </c>
    </row>
    <row r="11" spans="1:21" ht="15.6" x14ac:dyDescent="0.3">
      <c r="A11" s="73"/>
      <c r="B11" s="74"/>
      <c r="C11" s="75"/>
      <c r="D11" s="76"/>
      <c r="E11" s="77"/>
      <c r="F11" s="77"/>
      <c r="G11" s="77"/>
      <c r="H11" s="77"/>
      <c r="I11" s="77"/>
      <c r="J11" s="77"/>
      <c r="K11" s="184"/>
      <c r="L11" s="185"/>
      <c r="M11" s="78"/>
      <c r="N11" s="82"/>
      <c r="O11" s="35"/>
      <c r="P11" s="69"/>
      <c r="Q11" s="69" t="str">
        <f>+Budget!B7</f>
        <v xml:space="preserve">Interest </v>
      </c>
      <c r="R11" s="85">
        <f>+Budget!C7</f>
        <v>0</v>
      </c>
      <c r="S11" s="85">
        <f>MAY!S11+G12</f>
        <v>0</v>
      </c>
      <c r="T11" s="85">
        <f t="shared" si="0"/>
        <v>0</v>
      </c>
      <c r="U11" s="86" t="str">
        <f t="shared" si="1"/>
        <v>-</v>
      </c>
    </row>
    <row r="12" spans="1:21" ht="16.2" thickBot="1" x14ac:dyDescent="0.35">
      <c r="A12" s="73"/>
      <c r="B12" s="74"/>
      <c r="C12" s="75"/>
      <c r="D12" s="76">
        <f t="shared" ref="D12:J12" si="2">SUM(D7:D11)</f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189"/>
      <c r="L12" s="190"/>
      <c r="M12" s="87">
        <f>SUM(M7:M11)</f>
        <v>0</v>
      </c>
      <c r="N12" s="82"/>
      <c r="O12" s="35"/>
      <c r="P12" s="69"/>
      <c r="Q12" s="69" t="str">
        <f>+Budget!B8</f>
        <v>Other Misc</v>
      </c>
      <c r="R12" s="85">
        <f>+Budget!C8</f>
        <v>0</v>
      </c>
      <c r="S12" s="85">
        <f>MAY!S12+H12</f>
        <v>0</v>
      </c>
      <c r="T12" s="85">
        <f t="shared" si="0"/>
        <v>0</v>
      </c>
      <c r="U12" s="86" t="str">
        <f t="shared" si="1"/>
        <v>-</v>
      </c>
    </row>
    <row r="13" spans="1:21" ht="16.8" thickTop="1" thickBot="1" x14ac:dyDescent="0.35">
      <c r="A13" s="186"/>
      <c r="B13" s="183"/>
      <c r="C13" s="183"/>
      <c r="D13" s="187"/>
      <c r="E13" s="181">
        <f>SUM(E7:J11)</f>
        <v>0</v>
      </c>
      <c r="F13" s="181"/>
      <c r="G13" s="181"/>
      <c r="H13" s="181"/>
      <c r="I13" s="181"/>
      <c r="J13" s="181"/>
      <c r="K13" s="188"/>
      <c r="L13" s="188"/>
      <c r="M13" s="88"/>
      <c r="N13" s="82"/>
      <c r="O13" s="35"/>
      <c r="P13" s="69"/>
      <c r="Q13" s="69" t="str">
        <f>+Budget!B9</f>
        <v xml:space="preserve">Other </v>
      </c>
      <c r="R13" s="85">
        <f>+Budget!C9</f>
        <v>0</v>
      </c>
      <c r="S13" s="85">
        <f>MAY!S13+I12</f>
        <v>0</v>
      </c>
      <c r="T13" s="85">
        <f t="shared" si="0"/>
        <v>0</v>
      </c>
      <c r="U13" s="86" t="str">
        <f t="shared" si="1"/>
        <v>-</v>
      </c>
    </row>
    <row r="14" spans="1:21" ht="15.6" x14ac:dyDescent="0.3">
      <c r="A14" s="89"/>
      <c r="B14" s="70"/>
      <c r="C14" s="26"/>
      <c r="D14" s="90"/>
      <c r="E14" s="91"/>
      <c r="F14" s="91"/>
      <c r="G14" s="91"/>
      <c r="H14" s="91"/>
      <c r="I14" s="91"/>
      <c r="J14" s="91"/>
      <c r="K14" s="26"/>
      <c r="L14" s="36"/>
      <c r="M14" s="35"/>
      <c r="N14" s="82"/>
      <c r="O14" s="35"/>
      <c r="P14" s="69"/>
      <c r="Q14" s="69" t="str">
        <f>+Budget!B10</f>
        <v xml:space="preserve">Other </v>
      </c>
      <c r="R14" s="92">
        <f>+Budget!C10</f>
        <v>0</v>
      </c>
      <c r="S14" s="92">
        <f>MAY!S14+J12</f>
        <v>0</v>
      </c>
      <c r="T14" s="92">
        <f t="shared" si="0"/>
        <v>0</v>
      </c>
      <c r="U14" s="93" t="str">
        <f t="shared" si="1"/>
        <v>-</v>
      </c>
    </row>
    <row r="15" spans="1:21" ht="15.6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69"/>
      <c r="Q15" s="95" t="str">
        <f>+Budget!B11</f>
        <v>Total Revenue</v>
      </c>
      <c r="R15" s="84">
        <f>SUM(R9:R14)</f>
        <v>0</v>
      </c>
      <c r="S15" s="84">
        <f>SUM(S9:S14)</f>
        <v>0</v>
      </c>
      <c r="T15" s="84">
        <f>SUM(T9:T14)</f>
        <v>0</v>
      </c>
      <c r="U15" s="86" t="str">
        <f t="shared" si="1"/>
        <v>-</v>
      </c>
    </row>
    <row r="16" spans="1:21" ht="16.2" thickBot="1" x14ac:dyDescent="0.35">
      <c r="A16" s="182" t="s">
        <v>17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4"/>
      <c r="P16" s="69"/>
      <c r="Q16" s="69"/>
      <c r="R16" s="83"/>
      <c r="S16" s="83"/>
      <c r="T16" s="83"/>
      <c r="U16" s="86"/>
    </row>
    <row r="17" spans="1:21" ht="15.6" x14ac:dyDescent="0.3">
      <c r="A17" s="96"/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55"/>
      <c r="N17" s="101"/>
      <c r="O17" s="102"/>
      <c r="P17" s="69" t="str">
        <f>+Budget!A13</f>
        <v>Expenses</v>
      </c>
      <c r="Q17" s="69"/>
      <c r="R17" s="83"/>
      <c r="S17" s="83"/>
      <c r="T17" s="83"/>
      <c r="U17" s="86"/>
    </row>
    <row r="18" spans="1:21" ht="28.8" x14ac:dyDescent="0.3">
      <c r="A18" s="103" t="s">
        <v>8</v>
      </c>
      <c r="B18" s="104" t="s">
        <v>18</v>
      </c>
      <c r="C18" s="100" t="s">
        <v>9</v>
      </c>
      <c r="D18" s="105" t="s">
        <v>10</v>
      </c>
      <c r="E18" s="106" t="str">
        <f>Budget!B14</f>
        <v>Stipends</v>
      </c>
      <c r="F18" s="106" t="str">
        <f>Budget!B15</f>
        <v>Organizing</v>
      </c>
      <c r="G18" s="106" t="str">
        <f>Budget!B16</f>
        <v>Scholarship</v>
      </c>
      <c r="H18" s="106" t="str">
        <f>Budget!B17</f>
        <v>Supplies</v>
      </c>
      <c r="I18" s="106" t="str">
        <f>Budget!B18</f>
        <v>Meetings</v>
      </c>
      <c r="J18" s="106" t="str">
        <f>Budget!B19</f>
        <v>Sunshine</v>
      </c>
      <c r="K18" s="106" t="str">
        <f>Budget!B20</f>
        <v>Recertification</v>
      </c>
      <c r="L18" s="106" t="str">
        <f>Budget!B21</f>
        <v>Other</v>
      </c>
      <c r="M18" s="106" t="str">
        <f>Budget!B22</f>
        <v>Other</v>
      </c>
      <c r="N18" s="107" t="s">
        <v>13</v>
      </c>
      <c r="O18" s="108"/>
      <c r="P18" s="69"/>
      <c r="Q18" s="69" t="str">
        <f>+Budget!B14</f>
        <v>Stipends</v>
      </c>
      <c r="R18" s="84">
        <f>+Budget!C14</f>
        <v>0</v>
      </c>
      <c r="S18" s="85">
        <f>MAY!S18+E32</f>
        <v>0</v>
      </c>
      <c r="T18" s="85">
        <f t="shared" ref="T18:T26" si="3">+R18-S18</f>
        <v>0</v>
      </c>
      <c r="U18" s="86" t="str">
        <f t="shared" ref="U18:U27" si="4">IF(R18=0,"-",IF(T18/R18&gt;0,T18/R18,"-"))</f>
        <v>-</v>
      </c>
    </row>
    <row r="19" spans="1:21" ht="15.6" x14ac:dyDescent="0.3">
      <c r="A19" s="73"/>
      <c r="B19" s="74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5"/>
      <c r="N19" s="112"/>
      <c r="O19" s="113"/>
      <c r="P19" s="69"/>
      <c r="Q19" s="69" t="str">
        <f>+Budget!B15</f>
        <v>Organizing</v>
      </c>
      <c r="R19" s="85">
        <f>+Budget!C15</f>
        <v>0</v>
      </c>
      <c r="S19" s="85">
        <f>MAY!S19+F32</f>
        <v>0</v>
      </c>
      <c r="T19" s="85">
        <f t="shared" si="3"/>
        <v>0</v>
      </c>
      <c r="U19" s="86" t="str">
        <f t="shared" si="4"/>
        <v>-</v>
      </c>
    </row>
    <row r="20" spans="1:21" ht="15.6" x14ac:dyDescent="0.3">
      <c r="A20" s="73"/>
      <c r="B20" s="114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5"/>
      <c r="N20" s="112"/>
      <c r="O20" s="113"/>
      <c r="P20" s="69"/>
      <c r="Q20" s="69" t="str">
        <f>+Budget!B16</f>
        <v>Scholarship</v>
      </c>
      <c r="R20" s="85">
        <f>+Budget!C16</f>
        <v>0</v>
      </c>
      <c r="S20" s="85">
        <f>MAY!S20+G32</f>
        <v>0</v>
      </c>
      <c r="T20" s="85">
        <f t="shared" si="3"/>
        <v>0</v>
      </c>
      <c r="U20" s="86" t="str">
        <f t="shared" si="4"/>
        <v>-</v>
      </c>
    </row>
    <row r="21" spans="1:21" ht="15.6" x14ac:dyDescent="0.3">
      <c r="A21" s="73"/>
      <c r="B21" s="114"/>
      <c r="C21" s="109"/>
      <c r="D21" s="110"/>
      <c r="E21" s="111"/>
      <c r="F21" s="111"/>
      <c r="G21" s="111"/>
      <c r="H21" s="111"/>
      <c r="I21" s="111"/>
      <c r="J21" s="111"/>
      <c r="K21" s="111"/>
      <c r="L21" s="111"/>
      <c r="M21" s="115"/>
      <c r="N21" s="112"/>
      <c r="O21" s="113"/>
      <c r="P21" s="69"/>
      <c r="Q21" s="69" t="str">
        <f>+Budget!B17</f>
        <v>Supplies</v>
      </c>
      <c r="R21" s="85">
        <f>+Budget!C17</f>
        <v>0</v>
      </c>
      <c r="S21" s="85">
        <f>MAY!S21+H32</f>
        <v>0</v>
      </c>
      <c r="T21" s="85">
        <f t="shared" si="3"/>
        <v>0</v>
      </c>
      <c r="U21" s="86" t="str">
        <f t="shared" si="4"/>
        <v>-</v>
      </c>
    </row>
    <row r="22" spans="1:21" ht="15.6" x14ac:dyDescent="0.3">
      <c r="A22" s="73"/>
      <c r="B22" s="114"/>
      <c r="C22" s="109"/>
      <c r="D22" s="110"/>
      <c r="E22" s="111"/>
      <c r="F22" s="111"/>
      <c r="G22" s="111"/>
      <c r="H22" s="111"/>
      <c r="I22" s="111"/>
      <c r="J22" s="111"/>
      <c r="K22" s="111"/>
      <c r="L22" s="111"/>
      <c r="M22" s="115"/>
      <c r="N22" s="112"/>
      <c r="O22" s="113"/>
      <c r="P22" s="69"/>
      <c r="Q22" s="69" t="str">
        <f>+Budget!B18</f>
        <v>Meetings</v>
      </c>
      <c r="R22" s="85">
        <f>+Budget!C18</f>
        <v>0</v>
      </c>
      <c r="S22" s="85">
        <f>MAY!S22+I32</f>
        <v>0</v>
      </c>
      <c r="T22" s="85">
        <f t="shared" si="3"/>
        <v>0</v>
      </c>
      <c r="U22" s="86" t="str">
        <f t="shared" si="4"/>
        <v>-</v>
      </c>
    </row>
    <row r="23" spans="1:21" ht="15.6" x14ac:dyDescent="0.3">
      <c r="A23" s="73"/>
      <c r="B23" s="114"/>
      <c r="C23" s="109"/>
      <c r="D23" s="110"/>
      <c r="E23" s="111"/>
      <c r="F23" s="111"/>
      <c r="G23" s="111"/>
      <c r="H23" s="111"/>
      <c r="I23" s="111"/>
      <c r="J23" s="111"/>
      <c r="K23" s="111"/>
      <c r="L23" s="111"/>
      <c r="M23" s="115"/>
      <c r="N23" s="112"/>
      <c r="O23" s="113"/>
      <c r="P23" s="69"/>
      <c r="Q23" s="69" t="str">
        <f>+Budget!B19</f>
        <v>Sunshine</v>
      </c>
      <c r="R23" s="85">
        <f>+Budget!C19</f>
        <v>0</v>
      </c>
      <c r="S23" s="85">
        <f>MAY!S23+J32</f>
        <v>0</v>
      </c>
      <c r="T23" s="85">
        <f t="shared" si="3"/>
        <v>0</v>
      </c>
      <c r="U23" s="86" t="str">
        <f t="shared" si="4"/>
        <v>-</v>
      </c>
    </row>
    <row r="24" spans="1:21" ht="15.6" x14ac:dyDescent="0.3">
      <c r="A24" s="73"/>
      <c r="B24" s="114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5"/>
      <c r="N24" s="112"/>
      <c r="O24" s="113"/>
      <c r="P24" s="69"/>
      <c r="Q24" s="69" t="str">
        <f>+Budget!B20</f>
        <v>Recertification</v>
      </c>
      <c r="R24" s="85">
        <f>+Budget!C20</f>
        <v>0</v>
      </c>
      <c r="S24" s="85">
        <f>MAY!S24+K32</f>
        <v>0</v>
      </c>
      <c r="T24" s="85">
        <f t="shared" si="3"/>
        <v>0</v>
      </c>
      <c r="U24" s="86" t="str">
        <f t="shared" si="4"/>
        <v>-</v>
      </c>
    </row>
    <row r="25" spans="1:21" ht="15.6" x14ac:dyDescent="0.3">
      <c r="A25" s="73"/>
      <c r="B25" s="114"/>
      <c r="C25" s="109"/>
      <c r="D25" s="110"/>
      <c r="E25" s="111"/>
      <c r="F25" s="111"/>
      <c r="G25" s="111"/>
      <c r="H25" s="111"/>
      <c r="I25" s="111"/>
      <c r="J25" s="111"/>
      <c r="K25" s="111"/>
      <c r="L25" s="111"/>
      <c r="M25" s="115"/>
      <c r="N25" s="112"/>
      <c r="O25" s="113"/>
      <c r="P25" s="69"/>
      <c r="Q25" s="69" t="str">
        <f>+Budget!B21</f>
        <v>Other</v>
      </c>
      <c r="R25" s="85">
        <f>+Budget!C21</f>
        <v>0</v>
      </c>
      <c r="S25" s="85">
        <f>MAY!S25+L32</f>
        <v>0</v>
      </c>
      <c r="T25" s="85">
        <f t="shared" si="3"/>
        <v>0</v>
      </c>
      <c r="U25" s="86" t="str">
        <f t="shared" si="4"/>
        <v>-</v>
      </c>
    </row>
    <row r="26" spans="1:21" ht="15.6" x14ac:dyDescent="0.3">
      <c r="A26" s="73"/>
      <c r="B26" s="114"/>
      <c r="C26" s="109"/>
      <c r="D26" s="110"/>
      <c r="E26" s="111"/>
      <c r="F26" s="111"/>
      <c r="G26" s="111"/>
      <c r="H26" s="111"/>
      <c r="I26" s="111"/>
      <c r="J26" s="111"/>
      <c r="K26" s="111"/>
      <c r="L26" s="111"/>
      <c r="M26" s="115"/>
      <c r="N26" s="112"/>
      <c r="O26" s="113"/>
      <c r="P26" s="69"/>
      <c r="Q26" s="69" t="str">
        <f>+Budget!B22</f>
        <v>Other</v>
      </c>
      <c r="R26" s="85">
        <f>+Budget!C22</f>
        <v>0</v>
      </c>
      <c r="S26" s="85">
        <f>MAY!S26+M32</f>
        <v>0</v>
      </c>
      <c r="T26" s="85">
        <f t="shared" si="3"/>
        <v>0</v>
      </c>
      <c r="U26" s="86" t="str">
        <f t="shared" si="4"/>
        <v>-</v>
      </c>
    </row>
    <row r="27" spans="1:21" ht="15.6" x14ac:dyDescent="0.3">
      <c r="A27" s="73"/>
      <c r="B27" s="114"/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5"/>
      <c r="N27" s="112"/>
      <c r="O27" s="113"/>
      <c r="P27" s="69"/>
      <c r="Q27" s="95" t="str">
        <f>+Budget!B23</f>
        <v>Total Expenses</v>
      </c>
      <c r="R27" s="116">
        <f>SUM(R18:R26)</f>
        <v>0</v>
      </c>
      <c r="S27" s="116">
        <f>SUM(S18:S26)</f>
        <v>0</v>
      </c>
      <c r="T27" s="116">
        <f>SUM(T18:T26)</f>
        <v>0</v>
      </c>
      <c r="U27" s="117" t="str">
        <f t="shared" si="4"/>
        <v>-</v>
      </c>
    </row>
    <row r="28" spans="1:21" x14ac:dyDescent="0.3">
      <c r="A28" s="73"/>
      <c r="B28" s="114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5"/>
      <c r="N28" s="112"/>
      <c r="O28" s="113"/>
      <c r="P28" s="26"/>
      <c r="Q28" s="26"/>
      <c r="R28" s="118"/>
      <c r="S28" s="118"/>
      <c r="T28" s="118"/>
      <c r="U28" s="119"/>
    </row>
    <row r="29" spans="1:21" ht="16.2" thickBot="1" x14ac:dyDescent="0.35">
      <c r="A29" s="73"/>
      <c r="B29" s="120"/>
      <c r="C29" s="109"/>
      <c r="D29" s="110"/>
      <c r="E29" s="111"/>
      <c r="F29" s="111"/>
      <c r="G29" s="111"/>
      <c r="H29" s="111"/>
      <c r="I29" s="111"/>
      <c r="J29" s="111"/>
      <c r="K29" s="111"/>
      <c r="L29" s="111"/>
      <c r="M29" s="115"/>
      <c r="N29" s="112"/>
      <c r="O29" s="113"/>
      <c r="P29" s="69" t="s">
        <v>75</v>
      </c>
      <c r="Q29" s="69"/>
      <c r="R29" s="121">
        <f>+R15-R27</f>
        <v>0</v>
      </c>
      <c r="S29" s="121">
        <f>+S15-S27</f>
        <v>0</v>
      </c>
      <c r="T29" s="122">
        <f>+R29-S29</f>
        <v>0</v>
      </c>
      <c r="U29" s="123" t="str">
        <f>IF(R29=0,"-",IF(T29/R29&gt;0,T29/R29,"-"))</f>
        <v>-</v>
      </c>
    </row>
    <row r="30" spans="1:21" ht="14.4" thickTop="1" x14ac:dyDescent="0.3">
      <c r="A30" s="73"/>
      <c r="B30" s="114"/>
      <c r="C30" s="109"/>
      <c r="D30" s="110"/>
      <c r="E30" s="111"/>
      <c r="F30" s="111"/>
      <c r="G30" s="111"/>
      <c r="H30" s="111"/>
      <c r="I30" s="111"/>
      <c r="J30" s="111"/>
      <c r="K30" s="111"/>
      <c r="L30" s="111"/>
      <c r="M30" s="115"/>
      <c r="N30" s="112"/>
      <c r="O30" s="113"/>
    </row>
    <row r="31" spans="1:21" x14ac:dyDescent="0.3">
      <c r="A31" s="124"/>
      <c r="B31" s="74"/>
      <c r="C31" s="109"/>
      <c r="D31" s="110"/>
      <c r="E31" s="111"/>
      <c r="F31" s="111"/>
      <c r="G31" s="111"/>
      <c r="H31" s="111"/>
      <c r="I31" s="111"/>
      <c r="J31" s="111"/>
      <c r="K31" s="111"/>
      <c r="L31" s="111"/>
      <c r="M31" s="115"/>
      <c r="N31" s="112"/>
      <c r="O31" s="113"/>
    </row>
    <row r="32" spans="1:21" x14ac:dyDescent="0.3">
      <c r="A32" s="125"/>
      <c r="B32" s="74"/>
      <c r="C32" s="126"/>
      <c r="D32" s="127">
        <f>SUM(D19:D31)</f>
        <v>0</v>
      </c>
      <c r="E32" s="110">
        <f t="shared" ref="E32:M32" si="5">SUM(E19:E31)</f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 t="shared" si="5"/>
        <v>0</v>
      </c>
      <c r="J32" s="110">
        <f t="shared" si="5"/>
        <v>0</v>
      </c>
      <c r="K32" s="110">
        <f t="shared" si="5"/>
        <v>0</v>
      </c>
      <c r="L32" s="110">
        <f t="shared" si="5"/>
        <v>0</v>
      </c>
      <c r="M32" s="110">
        <f t="shared" si="5"/>
        <v>0</v>
      </c>
      <c r="N32" s="128"/>
      <c r="O32" s="113"/>
    </row>
    <row r="33" spans="1:15" ht="14.4" thickBot="1" x14ac:dyDescent="0.35">
      <c r="A33" s="183"/>
      <c r="B33" s="183"/>
      <c r="C33" s="183"/>
      <c r="D33" s="183"/>
      <c r="E33" s="181">
        <f>SUM(E19:M31)</f>
        <v>0</v>
      </c>
      <c r="F33" s="181"/>
      <c r="G33" s="181"/>
      <c r="H33" s="181"/>
      <c r="I33" s="181"/>
      <c r="J33" s="181"/>
      <c r="K33" s="181"/>
      <c r="L33" s="181"/>
      <c r="M33" s="181"/>
      <c r="N33" s="129"/>
      <c r="O33" s="24"/>
    </row>
    <row r="34" spans="1:15" x14ac:dyDescent="0.3">
      <c r="A34" s="130"/>
      <c r="B34" s="70"/>
      <c r="C34" s="35"/>
      <c r="D34" s="113"/>
      <c r="E34" s="131"/>
      <c r="F34" s="131"/>
      <c r="G34" s="131"/>
      <c r="H34" s="131"/>
      <c r="I34" s="131"/>
      <c r="J34" s="131"/>
      <c r="K34" s="131"/>
      <c r="L34" s="131"/>
      <c r="M34" s="131"/>
      <c r="N34" s="35"/>
      <c r="O34" s="24"/>
    </row>
  </sheetData>
  <mergeCells count="24">
    <mergeCell ref="A16:N16"/>
    <mergeCell ref="A33:D33"/>
    <mergeCell ref="E33:M33"/>
    <mergeCell ref="K8:L8"/>
    <mergeCell ref="K9:L9"/>
    <mergeCell ref="K10:L10"/>
    <mergeCell ref="K11:L11"/>
    <mergeCell ref="K12:L12"/>
    <mergeCell ref="A13:D13"/>
    <mergeCell ref="E13:J13"/>
    <mergeCell ref="A4:L4"/>
    <mergeCell ref="P4:U4"/>
    <mergeCell ref="K13:L13"/>
    <mergeCell ref="K6:L6"/>
    <mergeCell ref="R6:R7"/>
    <mergeCell ref="S6:S7"/>
    <mergeCell ref="T6:T7"/>
    <mergeCell ref="U6:U7"/>
    <mergeCell ref="K7:L7"/>
    <mergeCell ref="A1:M1"/>
    <mergeCell ref="P1:U1"/>
    <mergeCell ref="A2:M2"/>
    <mergeCell ref="P2:U2"/>
    <mergeCell ref="P3:U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34"/>
  <sheetViews>
    <sheetView zoomScale="90" zoomScaleNormal="90" workbookViewId="0">
      <selection activeCell="P4" sqref="P4:U4"/>
    </sheetView>
  </sheetViews>
  <sheetFormatPr defaultColWidth="9.109375" defaultRowHeight="13.8" x14ac:dyDescent="0.3"/>
  <cols>
    <col min="1" max="1" width="8.5546875" style="8" customWidth="1"/>
    <col min="2" max="2" width="7.44140625" style="8" customWidth="1"/>
    <col min="3" max="3" width="20.6640625" style="8" customWidth="1"/>
    <col min="4" max="13" width="12.5546875" style="8" customWidth="1"/>
    <col min="14" max="14" width="20.6640625" style="8" customWidth="1"/>
    <col min="15" max="15" width="1.6640625" style="8" customWidth="1"/>
    <col min="16" max="16" width="5.6640625" style="8" customWidth="1"/>
    <col min="17" max="17" width="29.6640625" style="8" customWidth="1"/>
    <col min="18" max="21" width="12.6640625" style="8" customWidth="1"/>
    <col min="22" max="16384" width="9.109375" style="8"/>
  </cols>
  <sheetData>
    <row r="1" spans="1:21" ht="18" x14ac:dyDescent="0.35">
      <c r="A1" s="175" t="str">
        <f>Budget!A1</f>
        <v>Wisconsin EA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5"/>
      <c r="O1" s="35"/>
      <c r="P1" s="179" t="str">
        <f>Budget!A1</f>
        <v>Wisconsin EA</v>
      </c>
      <c r="Q1" s="179"/>
      <c r="R1" s="179"/>
      <c r="S1" s="179"/>
      <c r="T1" s="179"/>
      <c r="U1" s="179"/>
    </row>
    <row r="2" spans="1:21" ht="15.6" x14ac:dyDescent="0.3">
      <c r="A2" s="176">
        <v>44408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5"/>
      <c r="O2" s="35"/>
      <c r="P2" s="179" t="s">
        <v>56</v>
      </c>
      <c r="Q2" s="179"/>
      <c r="R2" s="179"/>
      <c r="S2" s="179"/>
      <c r="T2" s="179"/>
      <c r="U2" s="179"/>
    </row>
    <row r="3" spans="1:21" ht="15.6" x14ac:dyDescent="0.3">
      <c r="A3" s="45"/>
      <c r="B3" s="46"/>
      <c r="C3" s="47"/>
      <c r="D3" s="46"/>
      <c r="E3" s="46"/>
      <c r="F3" s="46"/>
      <c r="G3" s="46"/>
      <c r="H3" s="46"/>
      <c r="I3" s="46"/>
      <c r="J3" s="46"/>
      <c r="M3" s="48"/>
      <c r="N3" s="35"/>
      <c r="O3" s="35"/>
      <c r="P3" s="180" t="s">
        <v>121</v>
      </c>
      <c r="Q3" s="180"/>
      <c r="R3" s="180"/>
      <c r="S3" s="180"/>
      <c r="T3" s="180"/>
      <c r="U3" s="180"/>
    </row>
    <row r="4" spans="1:21" ht="16.2" thickBot="1" x14ac:dyDescent="0.3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49"/>
      <c r="N4" s="35"/>
      <c r="O4" s="35"/>
      <c r="P4" s="179" t="s">
        <v>94</v>
      </c>
      <c r="Q4" s="179"/>
      <c r="R4" s="179"/>
      <c r="S4" s="179"/>
      <c r="T4" s="179"/>
      <c r="U4" s="179"/>
    </row>
    <row r="5" spans="1:21" ht="15.6" x14ac:dyDescent="0.3">
      <c r="A5" s="50"/>
      <c r="B5" s="51"/>
      <c r="C5" s="52"/>
      <c r="D5" s="53"/>
      <c r="E5" s="54"/>
      <c r="F5" s="54"/>
      <c r="G5" s="54"/>
      <c r="H5" s="54"/>
      <c r="I5" s="54"/>
      <c r="J5" s="54"/>
      <c r="K5" s="55"/>
      <c r="L5" s="56"/>
      <c r="M5" s="57"/>
      <c r="N5" s="58"/>
      <c r="O5" s="58"/>
      <c r="P5" s="59"/>
      <c r="Q5" s="59"/>
      <c r="R5" s="59"/>
      <c r="S5" s="60"/>
      <c r="T5" s="60"/>
      <c r="U5" s="61"/>
    </row>
    <row r="6" spans="1:21" ht="28.8" x14ac:dyDescent="0.3">
      <c r="A6" s="63" t="s">
        <v>8</v>
      </c>
      <c r="B6" s="64"/>
      <c r="C6" s="65" t="s">
        <v>14</v>
      </c>
      <c r="D6" s="66" t="s">
        <v>10</v>
      </c>
      <c r="E6" s="67" t="str">
        <f>Budget!B5</f>
        <v>Local Dues</v>
      </c>
      <c r="F6" s="67" t="str">
        <f>Budget!B6</f>
        <v>Fund Raisers</v>
      </c>
      <c r="G6" s="67" t="str">
        <f>Budget!B7</f>
        <v xml:space="preserve">Interest </v>
      </c>
      <c r="H6" s="67" t="str">
        <f>Budget!B8</f>
        <v>Other Misc</v>
      </c>
      <c r="I6" s="67" t="str">
        <f>Budget!B9</f>
        <v xml:space="preserve">Other </v>
      </c>
      <c r="J6" s="67" t="str">
        <f>Budget!B10</f>
        <v xml:space="preserve">Other </v>
      </c>
      <c r="K6" s="177" t="s">
        <v>13</v>
      </c>
      <c r="L6" s="178"/>
      <c r="M6" s="68" t="s">
        <v>11</v>
      </c>
      <c r="N6" s="58"/>
      <c r="O6" s="58"/>
      <c r="P6" s="69"/>
      <c r="Q6" s="69"/>
      <c r="R6" s="170" t="s">
        <v>6</v>
      </c>
      <c r="S6" s="172" t="s">
        <v>59</v>
      </c>
      <c r="T6" s="172" t="s">
        <v>57</v>
      </c>
      <c r="U6" s="172" t="s">
        <v>58</v>
      </c>
    </row>
    <row r="7" spans="1:21" ht="15.6" x14ac:dyDescent="0.3">
      <c r="A7" s="73"/>
      <c r="B7" s="74"/>
      <c r="C7" s="75"/>
      <c r="D7" s="76"/>
      <c r="E7" s="77"/>
      <c r="F7" s="77"/>
      <c r="G7" s="77"/>
      <c r="H7" s="77"/>
      <c r="I7" s="77"/>
      <c r="J7" s="77"/>
      <c r="K7" s="184"/>
      <c r="L7" s="185"/>
      <c r="M7" s="78"/>
      <c r="N7" s="79"/>
      <c r="O7" s="58"/>
      <c r="P7" s="69"/>
      <c r="Q7" s="69"/>
      <c r="R7" s="171"/>
      <c r="S7" s="173"/>
      <c r="T7" s="174"/>
      <c r="U7" s="174"/>
    </row>
    <row r="8" spans="1:21" ht="15.6" x14ac:dyDescent="0.3">
      <c r="A8" s="73"/>
      <c r="B8" s="74"/>
      <c r="C8" s="75"/>
      <c r="D8" s="76"/>
      <c r="E8" s="77"/>
      <c r="F8" s="77"/>
      <c r="G8" s="77"/>
      <c r="H8" s="77"/>
      <c r="I8" s="77"/>
      <c r="J8" s="77"/>
      <c r="K8" s="184"/>
      <c r="L8" s="185"/>
      <c r="M8" s="78"/>
      <c r="N8" s="82"/>
      <c r="O8" s="35"/>
      <c r="P8" s="69" t="str">
        <f>+Budget!A4</f>
        <v>Revenue</v>
      </c>
      <c r="Q8" s="69"/>
      <c r="R8" s="83"/>
      <c r="S8" s="69"/>
      <c r="T8" s="59"/>
      <c r="U8" s="59"/>
    </row>
    <row r="9" spans="1:21" ht="15.6" x14ac:dyDescent="0.3">
      <c r="A9" s="73"/>
      <c r="B9" s="74"/>
      <c r="C9" s="75"/>
      <c r="D9" s="76"/>
      <c r="E9" s="77"/>
      <c r="F9" s="77"/>
      <c r="G9" s="77"/>
      <c r="H9" s="77"/>
      <c r="I9" s="77"/>
      <c r="J9" s="77"/>
      <c r="K9" s="184"/>
      <c r="L9" s="185"/>
      <c r="M9" s="78"/>
      <c r="N9" s="82"/>
      <c r="O9" s="35"/>
      <c r="P9" s="69"/>
      <c r="Q9" s="69" t="str">
        <f>+Budget!B5</f>
        <v>Local Dues</v>
      </c>
      <c r="R9" s="84">
        <f>+Budget!C5</f>
        <v>0</v>
      </c>
      <c r="S9" s="85">
        <f>JUN!S9+E12</f>
        <v>0</v>
      </c>
      <c r="T9" s="85">
        <f t="shared" ref="T9:T14" si="0">+R9-S9</f>
        <v>0</v>
      </c>
      <c r="U9" s="86" t="str">
        <f t="shared" ref="U9:U15" si="1">IF(R9=0,"-",IF(T9/R9&gt;0,T9/R9,"-"))</f>
        <v>-</v>
      </c>
    </row>
    <row r="10" spans="1:21" ht="15.6" x14ac:dyDescent="0.3">
      <c r="A10" s="73"/>
      <c r="B10" s="74"/>
      <c r="C10" s="75"/>
      <c r="D10" s="76"/>
      <c r="E10" s="77"/>
      <c r="F10" s="77"/>
      <c r="G10" s="77"/>
      <c r="H10" s="77"/>
      <c r="I10" s="77"/>
      <c r="J10" s="77"/>
      <c r="K10" s="184"/>
      <c r="L10" s="185"/>
      <c r="M10" s="78"/>
      <c r="N10" s="82"/>
      <c r="O10" s="35"/>
      <c r="P10" s="69"/>
      <c r="Q10" s="69" t="str">
        <f>+Budget!B6</f>
        <v>Fund Raisers</v>
      </c>
      <c r="R10" s="85">
        <f>+Budget!C6</f>
        <v>0</v>
      </c>
      <c r="S10" s="85">
        <f>JUN!S10+F12</f>
        <v>0</v>
      </c>
      <c r="T10" s="85">
        <f t="shared" si="0"/>
        <v>0</v>
      </c>
      <c r="U10" s="86" t="str">
        <f t="shared" si="1"/>
        <v>-</v>
      </c>
    </row>
    <row r="11" spans="1:21" ht="15.6" x14ac:dyDescent="0.3">
      <c r="A11" s="73"/>
      <c r="B11" s="74"/>
      <c r="C11" s="75"/>
      <c r="D11" s="76"/>
      <c r="E11" s="77"/>
      <c r="F11" s="77"/>
      <c r="G11" s="77"/>
      <c r="H11" s="77"/>
      <c r="I11" s="77"/>
      <c r="J11" s="77"/>
      <c r="K11" s="184"/>
      <c r="L11" s="185"/>
      <c r="M11" s="78"/>
      <c r="N11" s="82"/>
      <c r="O11" s="35"/>
      <c r="P11" s="69"/>
      <c r="Q11" s="69" t="str">
        <f>+Budget!B7</f>
        <v xml:space="preserve">Interest </v>
      </c>
      <c r="R11" s="85">
        <f>+Budget!C7</f>
        <v>0</v>
      </c>
      <c r="S11" s="85">
        <f>JUN!S11+G12</f>
        <v>0</v>
      </c>
      <c r="T11" s="85">
        <f t="shared" si="0"/>
        <v>0</v>
      </c>
      <c r="U11" s="86" t="str">
        <f t="shared" si="1"/>
        <v>-</v>
      </c>
    </row>
    <row r="12" spans="1:21" ht="16.2" thickBot="1" x14ac:dyDescent="0.35">
      <c r="A12" s="73"/>
      <c r="B12" s="74"/>
      <c r="C12" s="75"/>
      <c r="D12" s="76">
        <f t="shared" ref="D12:J12" si="2">SUM(D7:D11)</f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189"/>
      <c r="L12" s="190"/>
      <c r="M12" s="87">
        <f>SUM(M7:M11)</f>
        <v>0</v>
      </c>
      <c r="N12" s="82"/>
      <c r="O12" s="35"/>
      <c r="P12" s="69"/>
      <c r="Q12" s="69" t="str">
        <f>+Budget!B8</f>
        <v>Other Misc</v>
      </c>
      <c r="R12" s="85">
        <f>+Budget!C8</f>
        <v>0</v>
      </c>
      <c r="S12" s="85">
        <f>JUN!S12+H12</f>
        <v>0</v>
      </c>
      <c r="T12" s="85">
        <f t="shared" si="0"/>
        <v>0</v>
      </c>
      <c r="U12" s="86" t="str">
        <f t="shared" si="1"/>
        <v>-</v>
      </c>
    </row>
    <row r="13" spans="1:21" ht="16.8" thickTop="1" thickBot="1" x14ac:dyDescent="0.35">
      <c r="A13" s="186"/>
      <c r="B13" s="183"/>
      <c r="C13" s="183"/>
      <c r="D13" s="187"/>
      <c r="E13" s="181">
        <f>SUM(E7:J11)</f>
        <v>0</v>
      </c>
      <c r="F13" s="181"/>
      <c r="G13" s="181"/>
      <c r="H13" s="181"/>
      <c r="I13" s="181"/>
      <c r="J13" s="181"/>
      <c r="K13" s="188"/>
      <c r="L13" s="188"/>
      <c r="M13" s="88"/>
      <c r="N13" s="82"/>
      <c r="O13" s="35"/>
      <c r="P13" s="69"/>
      <c r="Q13" s="69" t="str">
        <f>+Budget!B9</f>
        <v xml:space="preserve">Other </v>
      </c>
      <c r="R13" s="85">
        <f>+Budget!C9</f>
        <v>0</v>
      </c>
      <c r="S13" s="85">
        <f>JUN!S13+I12</f>
        <v>0</v>
      </c>
      <c r="T13" s="85">
        <f t="shared" si="0"/>
        <v>0</v>
      </c>
      <c r="U13" s="86" t="str">
        <f t="shared" si="1"/>
        <v>-</v>
      </c>
    </row>
    <row r="14" spans="1:21" ht="15.6" x14ac:dyDescent="0.3">
      <c r="A14" s="89"/>
      <c r="B14" s="70"/>
      <c r="C14" s="26"/>
      <c r="D14" s="90"/>
      <c r="E14" s="91"/>
      <c r="F14" s="91"/>
      <c r="G14" s="91"/>
      <c r="H14" s="91"/>
      <c r="I14" s="91"/>
      <c r="J14" s="91"/>
      <c r="K14" s="26"/>
      <c r="L14" s="36"/>
      <c r="M14" s="35"/>
      <c r="N14" s="82"/>
      <c r="O14" s="35"/>
      <c r="P14" s="69"/>
      <c r="Q14" s="69" t="str">
        <f>+Budget!B10</f>
        <v xml:space="preserve">Other </v>
      </c>
      <c r="R14" s="92">
        <f>+Budget!C10</f>
        <v>0</v>
      </c>
      <c r="S14" s="92">
        <f>JUN!S14+J12</f>
        <v>0</v>
      </c>
      <c r="T14" s="92">
        <f t="shared" si="0"/>
        <v>0</v>
      </c>
      <c r="U14" s="93" t="str">
        <f t="shared" si="1"/>
        <v>-</v>
      </c>
    </row>
    <row r="15" spans="1:21" ht="15.6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69"/>
      <c r="Q15" s="95" t="str">
        <f>+Budget!B11</f>
        <v>Total Revenue</v>
      </c>
      <c r="R15" s="84">
        <f>SUM(R9:R14)</f>
        <v>0</v>
      </c>
      <c r="S15" s="84">
        <f>SUM(S9:S14)</f>
        <v>0</v>
      </c>
      <c r="T15" s="84">
        <f>SUM(T9:T14)</f>
        <v>0</v>
      </c>
      <c r="U15" s="86" t="str">
        <f t="shared" si="1"/>
        <v>-</v>
      </c>
    </row>
    <row r="16" spans="1:21" ht="16.2" thickBot="1" x14ac:dyDescent="0.35">
      <c r="A16" s="182" t="s">
        <v>17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4"/>
      <c r="P16" s="69"/>
      <c r="Q16" s="69"/>
      <c r="R16" s="83"/>
      <c r="S16" s="83"/>
      <c r="T16" s="83"/>
      <c r="U16" s="86"/>
    </row>
    <row r="17" spans="1:21" ht="15.6" x14ac:dyDescent="0.3">
      <c r="A17" s="96"/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55"/>
      <c r="N17" s="101"/>
      <c r="O17" s="102"/>
      <c r="P17" s="69" t="str">
        <f>+Budget!A13</f>
        <v>Expenses</v>
      </c>
      <c r="Q17" s="69"/>
      <c r="R17" s="83"/>
      <c r="S17" s="83"/>
      <c r="T17" s="83"/>
      <c r="U17" s="86"/>
    </row>
    <row r="18" spans="1:21" ht="28.8" x14ac:dyDescent="0.3">
      <c r="A18" s="103" t="s">
        <v>8</v>
      </c>
      <c r="B18" s="104" t="s">
        <v>18</v>
      </c>
      <c r="C18" s="100" t="s">
        <v>9</v>
      </c>
      <c r="D18" s="105" t="s">
        <v>10</v>
      </c>
      <c r="E18" s="106" t="str">
        <f>Budget!B14</f>
        <v>Stipends</v>
      </c>
      <c r="F18" s="106" t="str">
        <f>Budget!B15</f>
        <v>Organizing</v>
      </c>
      <c r="G18" s="106" t="str">
        <f>Budget!B16</f>
        <v>Scholarship</v>
      </c>
      <c r="H18" s="106" t="str">
        <f>Budget!B17</f>
        <v>Supplies</v>
      </c>
      <c r="I18" s="106" t="str">
        <f>Budget!B18</f>
        <v>Meetings</v>
      </c>
      <c r="J18" s="106" t="str">
        <f>Budget!B19</f>
        <v>Sunshine</v>
      </c>
      <c r="K18" s="106" t="str">
        <f>Budget!B20</f>
        <v>Recertification</v>
      </c>
      <c r="L18" s="106" t="str">
        <f>Budget!B21</f>
        <v>Other</v>
      </c>
      <c r="M18" s="106" t="str">
        <f>Budget!B22</f>
        <v>Other</v>
      </c>
      <c r="N18" s="107" t="s">
        <v>13</v>
      </c>
      <c r="O18" s="108"/>
      <c r="P18" s="69"/>
      <c r="Q18" s="69" t="str">
        <f>+Budget!B14</f>
        <v>Stipends</v>
      </c>
      <c r="R18" s="84">
        <f>+Budget!C14</f>
        <v>0</v>
      </c>
      <c r="S18" s="85">
        <f>JUN!S18+E32</f>
        <v>0</v>
      </c>
      <c r="T18" s="85">
        <f t="shared" ref="T18:T26" si="3">+R18-S18</f>
        <v>0</v>
      </c>
      <c r="U18" s="86" t="str">
        <f t="shared" ref="U18:U27" si="4">IF(R18=0,"-",IF(T18/R18&gt;0,T18/R18,"-"))</f>
        <v>-</v>
      </c>
    </row>
    <row r="19" spans="1:21" ht="15.6" x14ac:dyDescent="0.3">
      <c r="A19" s="73"/>
      <c r="B19" s="74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5"/>
      <c r="N19" s="112"/>
      <c r="O19" s="113"/>
      <c r="P19" s="69"/>
      <c r="Q19" s="69" t="str">
        <f>+Budget!B15</f>
        <v>Organizing</v>
      </c>
      <c r="R19" s="85">
        <f>+Budget!C15</f>
        <v>0</v>
      </c>
      <c r="S19" s="85">
        <f>JUN!S19+F32</f>
        <v>0</v>
      </c>
      <c r="T19" s="85">
        <f t="shared" si="3"/>
        <v>0</v>
      </c>
      <c r="U19" s="86" t="str">
        <f t="shared" si="4"/>
        <v>-</v>
      </c>
    </row>
    <row r="20" spans="1:21" ht="15.6" x14ac:dyDescent="0.3">
      <c r="A20" s="73"/>
      <c r="B20" s="114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5"/>
      <c r="N20" s="112"/>
      <c r="O20" s="113"/>
      <c r="P20" s="69"/>
      <c r="Q20" s="69" t="str">
        <f>+Budget!B16</f>
        <v>Scholarship</v>
      </c>
      <c r="R20" s="85">
        <f>+Budget!C16</f>
        <v>0</v>
      </c>
      <c r="S20" s="85">
        <f>JUN!S20+G32</f>
        <v>0</v>
      </c>
      <c r="T20" s="85">
        <f t="shared" si="3"/>
        <v>0</v>
      </c>
      <c r="U20" s="86" t="str">
        <f t="shared" si="4"/>
        <v>-</v>
      </c>
    </row>
    <row r="21" spans="1:21" ht="15.6" x14ac:dyDescent="0.3">
      <c r="A21" s="73"/>
      <c r="B21" s="114"/>
      <c r="C21" s="109"/>
      <c r="D21" s="110"/>
      <c r="E21" s="111"/>
      <c r="F21" s="111"/>
      <c r="G21" s="111"/>
      <c r="H21" s="111"/>
      <c r="I21" s="111"/>
      <c r="J21" s="111"/>
      <c r="K21" s="111"/>
      <c r="L21" s="111"/>
      <c r="M21" s="115"/>
      <c r="N21" s="112"/>
      <c r="O21" s="113"/>
      <c r="P21" s="69"/>
      <c r="Q21" s="69" t="str">
        <f>+Budget!B17</f>
        <v>Supplies</v>
      </c>
      <c r="R21" s="85">
        <f>+Budget!C17</f>
        <v>0</v>
      </c>
      <c r="S21" s="85">
        <f>JUN!S21+H32</f>
        <v>0</v>
      </c>
      <c r="T21" s="85">
        <f t="shared" si="3"/>
        <v>0</v>
      </c>
      <c r="U21" s="86" t="str">
        <f t="shared" si="4"/>
        <v>-</v>
      </c>
    </row>
    <row r="22" spans="1:21" ht="15.6" x14ac:dyDescent="0.3">
      <c r="A22" s="73"/>
      <c r="B22" s="114"/>
      <c r="C22" s="109"/>
      <c r="D22" s="110"/>
      <c r="E22" s="111"/>
      <c r="F22" s="111"/>
      <c r="G22" s="111"/>
      <c r="H22" s="111"/>
      <c r="I22" s="111"/>
      <c r="J22" s="111"/>
      <c r="K22" s="111"/>
      <c r="L22" s="111"/>
      <c r="M22" s="115"/>
      <c r="N22" s="112"/>
      <c r="O22" s="113"/>
      <c r="P22" s="69"/>
      <c r="Q22" s="69" t="str">
        <f>+Budget!B18</f>
        <v>Meetings</v>
      </c>
      <c r="R22" s="85">
        <f>+Budget!C18</f>
        <v>0</v>
      </c>
      <c r="S22" s="85">
        <f>JUN!S22+I32</f>
        <v>0</v>
      </c>
      <c r="T22" s="85">
        <f t="shared" si="3"/>
        <v>0</v>
      </c>
      <c r="U22" s="86" t="str">
        <f t="shared" si="4"/>
        <v>-</v>
      </c>
    </row>
    <row r="23" spans="1:21" ht="15.6" x14ac:dyDescent="0.3">
      <c r="A23" s="73"/>
      <c r="B23" s="114"/>
      <c r="C23" s="109"/>
      <c r="D23" s="110"/>
      <c r="E23" s="111"/>
      <c r="F23" s="111"/>
      <c r="G23" s="111"/>
      <c r="H23" s="111"/>
      <c r="I23" s="111"/>
      <c r="J23" s="111"/>
      <c r="K23" s="111"/>
      <c r="L23" s="111"/>
      <c r="M23" s="115"/>
      <c r="N23" s="112"/>
      <c r="O23" s="113"/>
      <c r="P23" s="69"/>
      <c r="Q23" s="69" t="str">
        <f>+Budget!B19</f>
        <v>Sunshine</v>
      </c>
      <c r="R23" s="85">
        <f>+Budget!C19</f>
        <v>0</v>
      </c>
      <c r="S23" s="85">
        <f>JUN!S23+J32</f>
        <v>0</v>
      </c>
      <c r="T23" s="85">
        <f t="shared" si="3"/>
        <v>0</v>
      </c>
      <c r="U23" s="86" t="str">
        <f t="shared" si="4"/>
        <v>-</v>
      </c>
    </row>
    <row r="24" spans="1:21" ht="15.6" x14ac:dyDescent="0.3">
      <c r="A24" s="73"/>
      <c r="B24" s="114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5"/>
      <c r="N24" s="112"/>
      <c r="O24" s="113"/>
      <c r="P24" s="69"/>
      <c r="Q24" s="69" t="str">
        <f>+Budget!B20</f>
        <v>Recertification</v>
      </c>
      <c r="R24" s="85">
        <f>+Budget!C20</f>
        <v>0</v>
      </c>
      <c r="S24" s="85">
        <f>JUN!S24+K32</f>
        <v>0</v>
      </c>
      <c r="T24" s="85">
        <f t="shared" si="3"/>
        <v>0</v>
      </c>
      <c r="U24" s="86" t="str">
        <f t="shared" si="4"/>
        <v>-</v>
      </c>
    </row>
    <row r="25" spans="1:21" ht="15.6" x14ac:dyDescent="0.3">
      <c r="A25" s="73"/>
      <c r="B25" s="114"/>
      <c r="C25" s="109"/>
      <c r="D25" s="110"/>
      <c r="E25" s="111"/>
      <c r="F25" s="111"/>
      <c r="G25" s="111"/>
      <c r="H25" s="111"/>
      <c r="I25" s="111"/>
      <c r="J25" s="111"/>
      <c r="K25" s="111"/>
      <c r="L25" s="111"/>
      <c r="M25" s="115"/>
      <c r="N25" s="112"/>
      <c r="O25" s="113"/>
      <c r="P25" s="69"/>
      <c r="Q25" s="69" t="str">
        <f>+Budget!B21</f>
        <v>Other</v>
      </c>
      <c r="R25" s="85">
        <f>+Budget!C21</f>
        <v>0</v>
      </c>
      <c r="S25" s="85">
        <f>JUN!S25+L32</f>
        <v>0</v>
      </c>
      <c r="T25" s="85">
        <f t="shared" si="3"/>
        <v>0</v>
      </c>
      <c r="U25" s="86" t="str">
        <f t="shared" si="4"/>
        <v>-</v>
      </c>
    </row>
    <row r="26" spans="1:21" ht="15.6" x14ac:dyDescent="0.3">
      <c r="A26" s="73"/>
      <c r="B26" s="114"/>
      <c r="C26" s="109"/>
      <c r="D26" s="110"/>
      <c r="E26" s="111"/>
      <c r="F26" s="111"/>
      <c r="G26" s="111"/>
      <c r="H26" s="111"/>
      <c r="I26" s="111"/>
      <c r="J26" s="111"/>
      <c r="K26" s="111"/>
      <c r="L26" s="111"/>
      <c r="M26" s="115"/>
      <c r="N26" s="112"/>
      <c r="O26" s="113"/>
      <c r="P26" s="69"/>
      <c r="Q26" s="69" t="str">
        <f>+Budget!B22</f>
        <v>Other</v>
      </c>
      <c r="R26" s="85">
        <f>+Budget!C22</f>
        <v>0</v>
      </c>
      <c r="S26" s="85">
        <f>JUN!S26+M32</f>
        <v>0</v>
      </c>
      <c r="T26" s="85">
        <f t="shared" si="3"/>
        <v>0</v>
      </c>
      <c r="U26" s="86" t="str">
        <f t="shared" si="4"/>
        <v>-</v>
      </c>
    </row>
    <row r="27" spans="1:21" ht="15.6" x14ac:dyDescent="0.3">
      <c r="A27" s="73"/>
      <c r="B27" s="114"/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5"/>
      <c r="N27" s="112"/>
      <c r="O27" s="113"/>
      <c r="P27" s="69"/>
      <c r="Q27" s="95" t="str">
        <f>+Budget!B23</f>
        <v>Total Expenses</v>
      </c>
      <c r="R27" s="116">
        <f>SUM(R18:R26)</f>
        <v>0</v>
      </c>
      <c r="S27" s="116">
        <f>SUM(S18:S26)</f>
        <v>0</v>
      </c>
      <c r="T27" s="116">
        <f>SUM(T18:T26)</f>
        <v>0</v>
      </c>
      <c r="U27" s="117" t="str">
        <f t="shared" si="4"/>
        <v>-</v>
      </c>
    </row>
    <row r="28" spans="1:21" x14ac:dyDescent="0.3">
      <c r="A28" s="73"/>
      <c r="B28" s="114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5"/>
      <c r="N28" s="112"/>
      <c r="O28" s="113"/>
      <c r="P28" s="26"/>
      <c r="Q28" s="26"/>
      <c r="R28" s="118"/>
      <c r="S28" s="118"/>
      <c r="T28" s="118"/>
      <c r="U28" s="119"/>
    </row>
    <row r="29" spans="1:21" ht="16.2" thickBot="1" x14ac:dyDescent="0.35">
      <c r="A29" s="73"/>
      <c r="B29" s="120"/>
      <c r="C29" s="109"/>
      <c r="D29" s="110"/>
      <c r="E29" s="111"/>
      <c r="F29" s="111"/>
      <c r="G29" s="111"/>
      <c r="H29" s="111"/>
      <c r="I29" s="111"/>
      <c r="J29" s="111"/>
      <c r="K29" s="111"/>
      <c r="L29" s="111"/>
      <c r="M29" s="115"/>
      <c r="N29" s="112"/>
      <c r="O29" s="113"/>
      <c r="P29" s="69" t="s">
        <v>75</v>
      </c>
      <c r="Q29" s="69"/>
      <c r="R29" s="121">
        <f>+R15-R27</f>
        <v>0</v>
      </c>
      <c r="S29" s="121">
        <f>+S15-S27</f>
        <v>0</v>
      </c>
      <c r="T29" s="122">
        <f>+R29-S29</f>
        <v>0</v>
      </c>
      <c r="U29" s="123" t="str">
        <f>IF(R29=0,"-",IF(T29/R29&gt;0,T29/R29,"-"))</f>
        <v>-</v>
      </c>
    </row>
    <row r="30" spans="1:21" ht="14.4" thickTop="1" x14ac:dyDescent="0.3">
      <c r="A30" s="73"/>
      <c r="B30" s="114"/>
      <c r="C30" s="109"/>
      <c r="D30" s="110"/>
      <c r="E30" s="111"/>
      <c r="F30" s="111"/>
      <c r="G30" s="111"/>
      <c r="H30" s="111"/>
      <c r="I30" s="111"/>
      <c r="J30" s="111"/>
      <c r="K30" s="111"/>
      <c r="L30" s="111"/>
      <c r="M30" s="115"/>
      <c r="N30" s="112"/>
      <c r="O30" s="113"/>
    </row>
    <row r="31" spans="1:21" x14ac:dyDescent="0.3">
      <c r="A31" s="124"/>
      <c r="B31" s="74"/>
      <c r="C31" s="109"/>
      <c r="D31" s="110"/>
      <c r="E31" s="111"/>
      <c r="F31" s="111"/>
      <c r="G31" s="111"/>
      <c r="H31" s="111"/>
      <c r="I31" s="111"/>
      <c r="J31" s="111"/>
      <c r="K31" s="111"/>
      <c r="L31" s="111"/>
      <c r="M31" s="115"/>
      <c r="N31" s="112"/>
      <c r="O31" s="113"/>
    </row>
    <row r="32" spans="1:21" x14ac:dyDescent="0.3">
      <c r="A32" s="125"/>
      <c r="B32" s="74"/>
      <c r="C32" s="126"/>
      <c r="D32" s="127">
        <f>SUM(D19:D31)</f>
        <v>0</v>
      </c>
      <c r="E32" s="110">
        <f t="shared" ref="E32:M32" si="5">SUM(E19:E31)</f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 t="shared" si="5"/>
        <v>0</v>
      </c>
      <c r="J32" s="110">
        <f t="shared" si="5"/>
        <v>0</v>
      </c>
      <c r="K32" s="110">
        <f t="shared" si="5"/>
        <v>0</v>
      </c>
      <c r="L32" s="110">
        <f t="shared" si="5"/>
        <v>0</v>
      </c>
      <c r="M32" s="110">
        <f t="shared" si="5"/>
        <v>0</v>
      </c>
      <c r="N32" s="128"/>
      <c r="O32" s="113"/>
    </row>
    <row r="33" spans="1:15" ht="14.4" thickBot="1" x14ac:dyDescent="0.35">
      <c r="A33" s="183"/>
      <c r="B33" s="183"/>
      <c r="C33" s="183"/>
      <c r="D33" s="183"/>
      <c r="E33" s="181">
        <f>SUM(E19:M31)</f>
        <v>0</v>
      </c>
      <c r="F33" s="181"/>
      <c r="G33" s="181"/>
      <c r="H33" s="181"/>
      <c r="I33" s="181"/>
      <c r="J33" s="181"/>
      <c r="K33" s="181"/>
      <c r="L33" s="181"/>
      <c r="M33" s="181"/>
      <c r="N33" s="129"/>
      <c r="O33" s="24"/>
    </row>
    <row r="34" spans="1:15" x14ac:dyDescent="0.3">
      <c r="A34" s="130"/>
      <c r="B34" s="70"/>
      <c r="C34" s="35"/>
      <c r="D34" s="113"/>
      <c r="E34" s="131"/>
      <c r="F34" s="131"/>
      <c r="G34" s="131"/>
      <c r="H34" s="131"/>
      <c r="I34" s="131"/>
      <c r="J34" s="131"/>
      <c r="K34" s="131"/>
      <c r="L34" s="131"/>
      <c r="M34" s="131"/>
      <c r="N34" s="35"/>
      <c r="O34" s="24"/>
    </row>
  </sheetData>
  <mergeCells count="24">
    <mergeCell ref="A16:N16"/>
    <mergeCell ref="A33:D33"/>
    <mergeCell ref="E33:M33"/>
    <mergeCell ref="K8:L8"/>
    <mergeCell ref="K9:L9"/>
    <mergeCell ref="K10:L10"/>
    <mergeCell ref="K11:L11"/>
    <mergeCell ref="K12:L12"/>
    <mergeCell ref="A13:D13"/>
    <mergeCell ref="E13:J13"/>
    <mergeCell ref="A4:L4"/>
    <mergeCell ref="P4:U4"/>
    <mergeCell ref="K13:L13"/>
    <mergeCell ref="K6:L6"/>
    <mergeCell ref="R6:R7"/>
    <mergeCell ref="S6:S7"/>
    <mergeCell ref="T6:T7"/>
    <mergeCell ref="U6:U7"/>
    <mergeCell ref="K7:L7"/>
    <mergeCell ref="A1:M1"/>
    <mergeCell ref="P1:U1"/>
    <mergeCell ref="A2:M2"/>
    <mergeCell ref="P2:U2"/>
    <mergeCell ref="P3:U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34"/>
  <sheetViews>
    <sheetView zoomScale="90" zoomScaleNormal="90" workbookViewId="0">
      <selection activeCell="P4" sqref="P4:U4"/>
    </sheetView>
  </sheetViews>
  <sheetFormatPr defaultColWidth="9.109375" defaultRowHeight="13.8" x14ac:dyDescent="0.3"/>
  <cols>
    <col min="1" max="1" width="8.5546875" style="8" customWidth="1"/>
    <col min="2" max="2" width="7.44140625" style="8" customWidth="1"/>
    <col min="3" max="3" width="20.6640625" style="8" customWidth="1"/>
    <col min="4" max="13" width="12.5546875" style="8" customWidth="1"/>
    <col min="14" max="14" width="20.6640625" style="8" customWidth="1"/>
    <col min="15" max="15" width="1.6640625" style="8" customWidth="1"/>
    <col min="16" max="16" width="5.6640625" style="8" customWidth="1"/>
    <col min="17" max="17" width="29.6640625" style="8" customWidth="1"/>
    <col min="18" max="21" width="12.6640625" style="8" customWidth="1"/>
    <col min="22" max="16384" width="9.109375" style="8"/>
  </cols>
  <sheetData>
    <row r="1" spans="1:21" ht="18" x14ac:dyDescent="0.35">
      <c r="A1" s="175" t="str">
        <f>Budget!A1</f>
        <v>Wisconsin EA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5"/>
      <c r="O1" s="35"/>
      <c r="P1" s="179" t="str">
        <f>Budget!A1</f>
        <v>Wisconsin EA</v>
      </c>
      <c r="Q1" s="179"/>
      <c r="R1" s="179"/>
      <c r="S1" s="179"/>
      <c r="T1" s="179"/>
      <c r="U1" s="179"/>
    </row>
    <row r="2" spans="1:21" ht="15.6" x14ac:dyDescent="0.3">
      <c r="A2" s="176">
        <v>44439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5"/>
      <c r="O2" s="35"/>
      <c r="P2" s="179" t="s">
        <v>56</v>
      </c>
      <c r="Q2" s="179"/>
      <c r="R2" s="179"/>
      <c r="S2" s="179"/>
      <c r="T2" s="179"/>
      <c r="U2" s="179"/>
    </row>
    <row r="3" spans="1:21" ht="15.6" x14ac:dyDescent="0.3">
      <c r="A3" s="45"/>
      <c r="B3" s="46"/>
      <c r="C3" s="47"/>
      <c r="D3" s="46"/>
      <c r="E3" s="46"/>
      <c r="F3" s="46"/>
      <c r="G3" s="46"/>
      <c r="H3" s="46"/>
      <c r="I3" s="46"/>
      <c r="J3" s="46"/>
      <c r="M3" s="48"/>
      <c r="N3" s="35"/>
      <c r="O3" s="35"/>
      <c r="P3" s="180" t="s">
        <v>122</v>
      </c>
      <c r="Q3" s="180"/>
      <c r="R3" s="180"/>
      <c r="S3" s="180"/>
      <c r="T3" s="180"/>
      <c r="U3" s="180"/>
    </row>
    <row r="4" spans="1:21" ht="16.2" thickBot="1" x14ac:dyDescent="0.3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49"/>
      <c r="N4" s="35"/>
      <c r="O4" s="35"/>
      <c r="P4" s="179" t="s">
        <v>60</v>
      </c>
      <c r="Q4" s="179"/>
      <c r="R4" s="179"/>
      <c r="S4" s="179"/>
      <c r="T4" s="179"/>
      <c r="U4" s="179"/>
    </row>
    <row r="5" spans="1:21" ht="15.6" x14ac:dyDescent="0.3">
      <c r="A5" s="50"/>
      <c r="B5" s="51"/>
      <c r="C5" s="52"/>
      <c r="D5" s="53"/>
      <c r="E5" s="54"/>
      <c r="F5" s="54"/>
      <c r="G5" s="54"/>
      <c r="H5" s="54"/>
      <c r="I5" s="54"/>
      <c r="J5" s="54"/>
      <c r="K5" s="55"/>
      <c r="L5" s="56"/>
      <c r="M5" s="57"/>
      <c r="N5" s="58"/>
      <c r="O5" s="58"/>
      <c r="P5" s="59"/>
      <c r="Q5" s="59"/>
      <c r="R5" s="59"/>
      <c r="S5" s="60"/>
      <c r="T5" s="60"/>
      <c r="U5" s="61"/>
    </row>
    <row r="6" spans="1:21" ht="28.8" x14ac:dyDescent="0.3">
      <c r="A6" s="63" t="s">
        <v>8</v>
      </c>
      <c r="B6" s="64"/>
      <c r="C6" s="65" t="s">
        <v>14</v>
      </c>
      <c r="D6" s="66" t="s">
        <v>10</v>
      </c>
      <c r="E6" s="67" t="str">
        <f>Budget!B5</f>
        <v>Local Dues</v>
      </c>
      <c r="F6" s="67" t="str">
        <f>Budget!B6</f>
        <v>Fund Raisers</v>
      </c>
      <c r="G6" s="67" t="str">
        <f>Budget!B7</f>
        <v xml:space="preserve">Interest </v>
      </c>
      <c r="H6" s="67" t="str">
        <f>Budget!B8</f>
        <v>Other Misc</v>
      </c>
      <c r="I6" s="67" t="str">
        <f>Budget!B9</f>
        <v xml:space="preserve">Other </v>
      </c>
      <c r="J6" s="67" t="str">
        <f>Budget!B10</f>
        <v xml:space="preserve">Other </v>
      </c>
      <c r="K6" s="177" t="s">
        <v>13</v>
      </c>
      <c r="L6" s="178"/>
      <c r="M6" s="68" t="s">
        <v>11</v>
      </c>
      <c r="N6" s="58"/>
      <c r="O6" s="58"/>
      <c r="P6" s="69"/>
      <c r="Q6" s="69"/>
      <c r="R6" s="170" t="s">
        <v>6</v>
      </c>
      <c r="S6" s="172" t="s">
        <v>59</v>
      </c>
      <c r="T6" s="172" t="s">
        <v>57</v>
      </c>
      <c r="U6" s="172" t="s">
        <v>58</v>
      </c>
    </row>
    <row r="7" spans="1:21" ht="15.6" x14ac:dyDescent="0.3">
      <c r="A7" s="73"/>
      <c r="B7" s="74"/>
      <c r="C7" s="75"/>
      <c r="D7" s="76"/>
      <c r="E7" s="77"/>
      <c r="F7" s="77"/>
      <c r="G7" s="77"/>
      <c r="H7" s="77"/>
      <c r="I7" s="77"/>
      <c r="J7" s="77"/>
      <c r="K7" s="184"/>
      <c r="L7" s="185"/>
      <c r="M7" s="78"/>
      <c r="N7" s="79"/>
      <c r="O7" s="58"/>
      <c r="P7" s="69"/>
      <c r="Q7" s="69"/>
      <c r="R7" s="171"/>
      <c r="S7" s="173"/>
      <c r="T7" s="174"/>
      <c r="U7" s="174"/>
    </row>
    <row r="8" spans="1:21" ht="15.6" x14ac:dyDescent="0.3">
      <c r="A8" s="73"/>
      <c r="B8" s="74"/>
      <c r="C8" s="75"/>
      <c r="D8" s="76"/>
      <c r="E8" s="77"/>
      <c r="F8" s="77"/>
      <c r="G8" s="77"/>
      <c r="H8" s="77"/>
      <c r="I8" s="77"/>
      <c r="J8" s="77"/>
      <c r="K8" s="184"/>
      <c r="L8" s="185"/>
      <c r="M8" s="78"/>
      <c r="N8" s="82"/>
      <c r="O8" s="35"/>
      <c r="P8" s="69" t="str">
        <f>+Budget!A4</f>
        <v>Revenue</v>
      </c>
      <c r="Q8" s="69"/>
      <c r="R8" s="83"/>
      <c r="S8" s="69"/>
      <c r="T8" s="59"/>
      <c r="U8" s="59"/>
    </row>
    <row r="9" spans="1:21" ht="15.6" x14ac:dyDescent="0.3">
      <c r="A9" s="73"/>
      <c r="B9" s="74"/>
      <c r="C9" s="75"/>
      <c r="D9" s="76"/>
      <c r="E9" s="77"/>
      <c r="F9" s="77"/>
      <c r="G9" s="77"/>
      <c r="H9" s="77"/>
      <c r="I9" s="77"/>
      <c r="J9" s="77"/>
      <c r="K9" s="184"/>
      <c r="L9" s="185"/>
      <c r="M9" s="78"/>
      <c r="N9" s="82"/>
      <c r="O9" s="35"/>
      <c r="P9" s="69"/>
      <c r="Q9" s="69" t="str">
        <f>+Budget!B5</f>
        <v>Local Dues</v>
      </c>
      <c r="R9" s="84">
        <f>+Budget!C5</f>
        <v>0</v>
      </c>
      <c r="S9" s="85">
        <f>JUL!S9+E12</f>
        <v>0</v>
      </c>
      <c r="T9" s="85">
        <f t="shared" ref="T9:T14" si="0">+R9-S9</f>
        <v>0</v>
      </c>
      <c r="U9" s="86" t="str">
        <f t="shared" ref="U9:U15" si="1">IF(R9=0,"-",IF(T9/R9&gt;0,T9/R9,"-"))</f>
        <v>-</v>
      </c>
    </row>
    <row r="10" spans="1:21" ht="15.6" x14ac:dyDescent="0.3">
      <c r="A10" s="73"/>
      <c r="B10" s="74"/>
      <c r="C10" s="75"/>
      <c r="D10" s="76"/>
      <c r="E10" s="77"/>
      <c r="F10" s="77"/>
      <c r="G10" s="77"/>
      <c r="H10" s="77"/>
      <c r="I10" s="77"/>
      <c r="J10" s="77"/>
      <c r="K10" s="184"/>
      <c r="L10" s="185"/>
      <c r="M10" s="78"/>
      <c r="N10" s="82"/>
      <c r="O10" s="35"/>
      <c r="P10" s="69"/>
      <c r="Q10" s="69" t="str">
        <f>+Budget!B6</f>
        <v>Fund Raisers</v>
      </c>
      <c r="R10" s="85">
        <f>+Budget!C6</f>
        <v>0</v>
      </c>
      <c r="S10" s="85">
        <f>JUL!S10+F12</f>
        <v>0</v>
      </c>
      <c r="T10" s="85">
        <f t="shared" si="0"/>
        <v>0</v>
      </c>
      <c r="U10" s="86" t="str">
        <f t="shared" si="1"/>
        <v>-</v>
      </c>
    </row>
    <row r="11" spans="1:21" ht="15.6" x14ac:dyDescent="0.3">
      <c r="A11" s="73"/>
      <c r="B11" s="74"/>
      <c r="C11" s="75"/>
      <c r="D11" s="76"/>
      <c r="E11" s="77"/>
      <c r="F11" s="77"/>
      <c r="G11" s="77"/>
      <c r="H11" s="77"/>
      <c r="I11" s="77"/>
      <c r="J11" s="77"/>
      <c r="K11" s="184"/>
      <c r="L11" s="185"/>
      <c r="M11" s="78"/>
      <c r="N11" s="82"/>
      <c r="O11" s="35"/>
      <c r="P11" s="69"/>
      <c r="Q11" s="69" t="str">
        <f>+Budget!B7</f>
        <v xml:space="preserve">Interest </v>
      </c>
      <c r="R11" s="85">
        <f>+Budget!C7</f>
        <v>0</v>
      </c>
      <c r="S11" s="85">
        <f>JUL!S11+G12</f>
        <v>0</v>
      </c>
      <c r="T11" s="85">
        <f t="shared" si="0"/>
        <v>0</v>
      </c>
      <c r="U11" s="86" t="str">
        <f t="shared" si="1"/>
        <v>-</v>
      </c>
    </row>
    <row r="12" spans="1:21" ht="16.2" thickBot="1" x14ac:dyDescent="0.35">
      <c r="A12" s="73"/>
      <c r="B12" s="74"/>
      <c r="C12" s="75"/>
      <c r="D12" s="76">
        <f t="shared" ref="D12:J12" si="2">SUM(D7:D11)</f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189"/>
      <c r="L12" s="190"/>
      <c r="M12" s="87">
        <f>SUM(M7:M11)</f>
        <v>0</v>
      </c>
      <c r="N12" s="82"/>
      <c r="O12" s="35"/>
      <c r="P12" s="69"/>
      <c r="Q12" s="69" t="str">
        <f>+Budget!B8</f>
        <v>Other Misc</v>
      </c>
      <c r="R12" s="85">
        <f>+Budget!C8</f>
        <v>0</v>
      </c>
      <c r="S12" s="85">
        <f>JUL!S12+H12</f>
        <v>0</v>
      </c>
      <c r="T12" s="85">
        <f t="shared" si="0"/>
        <v>0</v>
      </c>
      <c r="U12" s="86" t="str">
        <f t="shared" si="1"/>
        <v>-</v>
      </c>
    </row>
    <row r="13" spans="1:21" ht="16.8" thickTop="1" thickBot="1" x14ac:dyDescent="0.35">
      <c r="A13" s="186"/>
      <c r="B13" s="183"/>
      <c r="C13" s="183"/>
      <c r="D13" s="187"/>
      <c r="E13" s="181">
        <f>SUM(E7:J11)</f>
        <v>0</v>
      </c>
      <c r="F13" s="181"/>
      <c r="G13" s="181"/>
      <c r="H13" s="181"/>
      <c r="I13" s="181"/>
      <c r="J13" s="181"/>
      <c r="K13" s="188"/>
      <c r="L13" s="188"/>
      <c r="M13" s="88"/>
      <c r="N13" s="82"/>
      <c r="O13" s="35"/>
      <c r="P13" s="69"/>
      <c r="Q13" s="69" t="str">
        <f>+Budget!B9</f>
        <v xml:space="preserve">Other </v>
      </c>
      <c r="R13" s="85">
        <f>+Budget!C9</f>
        <v>0</v>
      </c>
      <c r="S13" s="85">
        <f>JUL!S13+I12</f>
        <v>0</v>
      </c>
      <c r="T13" s="85">
        <f t="shared" si="0"/>
        <v>0</v>
      </c>
      <c r="U13" s="86" t="str">
        <f t="shared" si="1"/>
        <v>-</v>
      </c>
    </row>
    <row r="14" spans="1:21" ht="15.6" x14ac:dyDescent="0.3">
      <c r="A14" s="89"/>
      <c r="B14" s="70"/>
      <c r="C14" s="26"/>
      <c r="D14" s="90"/>
      <c r="E14" s="91"/>
      <c r="F14" s="91"/>
      <c r="G14" s="91"/>
      <c r="H14" s="91"/>
      <c r="I14" s="91"/>
      <c r="J14" s="91"/>
      <c r="K14" s="26"/>
      <c r="L14" s="36"/>
      <c r="M14" s="35"/>
      <c r="N14" s="82"/>
      <c r="O14" s="35"/>
      <c r="P14" s="69"/>
      <c r="Q14" s="69" t="str">
        <f>+Budget!B10</f>
        <v xml:space="preserve">Other </v>
      </c>
      <c r="R14" s="92">
        <f>+Budget!C10</f>
        <v>0</v>
      </c>
      <c r="S14" s="92">
        <f>JUL!S14+J12</f>
        <v>0</v>
      </c>
      <c r="T14" s="92">
        <f t="shared" si="0"/>
        <v>0</v>
      </c>
      <c r="U14" s="93" t="str">
        <f t="shared" si="1"/>
        <v>-</v>
      </c>
    </row>
    <row r="15" spans="1:21" ht="15.6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69"/>
      <c r="Q15" s="95" t="str">
        <f>+Budget!B11</f>
        <v>Total Revenue</v>
      </c>
      <c r="R15" s="84">
        <f>SUM(R9:R14)</f>
        <v>0</v>
      </c>
      <c r="S15" s="84">
        <f>SUM(S9:S14)</f>
        <v>0</v>
      </c>
      <c r="T15" s="84">
        <f>SUM(T9:T14)</f>
        <v>0</v>
      </c>
      <c r="U15" s="86" t="str">
        <f t="shared" si="1"/>
        <v>-</v>
      </c>
    </row>
    <row r="16" spans="1:21" ht="16.2" thickBot="1" x14ac:dyDescent="0.35">
      <c r="A16" s="182" t="s">
        <v>17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4"/>
      <c r="P16" s="69"/>
      <c r="Q16" s="69"/>
      <c r="R16" s="83"/>
      <c r="S16" s="83"/>
      <c r="T16" s="83"/>
      <c r="U16" s="86"/>
    </row>
    <row r="17" spans="1:21" ht="15.6" x14ac:dyDescent="0.3">
      <c r="A17" s="96"/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55"/>
      <c r="N17" s="101"/>
      <c r="O17" s="102"/>
      <c r="P17" s="69" t="str">
        <f>+Budget!A13</f>
        <v>Expenses</v>
      </c>
      <c r="Q17" s="69"/>
      <c r="R17" s="83"/>
      <c r="S17" s="83"/>
      <c r="T17" s="83"/>
      <c r="U17" s="86"/>
    </row>
    <row r="18" spans="1:21" ht="28.8" x14ac:dyDescent="0.3">
      <c r="A18" s="103" t="s">
        <v>8</v>
      </c>
      <c r="B18" s="104" t="s">
        <v>18</v>
      </c>
      <c r="C18" s="100" t="s">
        <v>9</v>
      </c>
      <c r="D18" s="105" t="s">
        <v>10</v>
      </c>
      <c r="E18" s="106" t="str">
        <f>Budget!B14</f>
        <v>Stipends</v>
      </c>
      <c r="F18" s="106" t="str">
        <f>Budget!B15</f>
        <v>Organizing</v>
      </c>
      <c r="G18" s="106" t="str">
        <f>Budget!B16</f>
        <v>Scholarship</v>
      </c>
      <c r="H18" s="106" t="str">
        <f>Budget!B17</f>
        <v>Supplies</v>
      </c>
      <c r="I18" s="106" t="str">
        <f>Budget!B18</f>
        <v>Meetings</v>
      </c>
      <c r="J18" s="106" t="str">
        <f>Budget!B19</f>
        <v>Sunshine</v>
      </c>
      <c r="K18" s="106" t="str">
        <f>Budget!B20</f>
        <v>Recertification</v>
      </c>
      <c r="L18" s="106" t="str">
        <f>Budget!B21</f>
        <v>Other</v>
      </c>
      <c r="M18" s="106" t="str">
        <f>Budget!B22</f>
        <v>Other</v>
      </c>
      <c r="N18" s="107" t="s">
        <v>13</v>
      </c>
      <c r="O18" s="108"/>
      <c r="P18" s="69"/>
      <c r="Q18" s="69" t="str">
        <f>+Budget!B14</f>
        <v>Stipends</v>
      </c>
      <c r="R18" s="84">
        <f>+Budget!C14</f>
        <v>0</v>
      </c>
      <c r="S18" s="85">
        <f>JUL!S18+E32</f>
        <v>0</v>
      </c>
      <c r="T18" s="85">
        <f t="shared" ref="T18:T26" si="3">+R18-S18</f>
        <v>0</v>
      </c>
      <c r="U18" s="86" t="str">
        <f t="shared" ref="U18:U27" si="4">IF(R18=0,"-",IF(T18/R18&gt;0,T18/R18,"-"))</f>
        <v>-</v>
      </c>
    </row>
    <row r="19" spans="1:21" ht="15.6" x14ac:dyDescent="0.3">
      <c r="A19" s="73"/>
      <c r="B19" s="74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5"/>
      <c r="N19" s="112"/>
      <c r="O19" s="113"/>
      <c r="P19" s="69"/>
      <c r="Q19" s="69" t="str">
        <f>+Budget!B15</f>
        <v>Organizing</v>
      </c>
      <c r="R19" s="85">
        <f>+Budget!C15</f>
        <v>0</v>
      </c>
      <c r="S19" s="85">
        <f>JUL!S19+F32</f>
        <v>0</v>
      </c>
      <c r="T19" s="85">
        <f t="shared" si="3"/>
        <v>0</v>
      </c>
      <c r="U19" s="86" t="str">
        <f t="shared" si="4"/>
        <v>-</v>
      </c>
    </row>
    <row r="20" spans="1:21" ht="15.6" x14ac:dyDescent="0.3">
      <c r="A20" s="73"/>
      <c r="B20" s="114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5"/>
      <c r="N20" s="112"/>
      <c r="O20" s="113"/>
      <c r="P20" s="69"/>
      <c r="Q20" s="69" t="str">
        <f>+Budget!B16</f>
        <v>Scholarship</v>
      </c>
      <c r="R20" s="85">
        <f>+Budget!C16</f>
        <v>0</v>
      </c>
      <c r="S20" s="85">
        <f>JUL!S20+G32</f>
        <v>0</v>
      </c>
      <c r="T20" s="85">
        <f t="shared" si="3"/>
        <v>0</v>
      </c>
      <c r="U20" s="86" t="str">
        <f t="shared" si="4"/>
        <v>-</v>
      </c>
    </row>
    <row r="21" spans="1:21" ht="15.6" x14ac:dyDescent="0.3">
      <c r="A21" s="73"/>
      <c r="B21" s="114"/>
      <c r="C21" s="109"/>
      <c r="D21" s="110"/>
      <c r="E21" s="111"/>
      <c r="F21" s="111"/>
      <c r="G21" s="111"/>
      <c r="H21" s="111"/>
      <c r="I21" s="111"/>
      <c r="J21" s="111"/>
      <c r="K21" s="111"/>
      <c r="L21" s="111"/>
      <c r="M21" s="115"/>
      <c r="N21" s="112"/>
      <c r="O21" s="113"/>
      <c r="P21" s="69"/>
      <c r="Q21" s="69" t="str">
        <f>+Budget!B17</f>
        <v>Supplies</v>
      </c>
      <c r="R21" s="85">
        <f>+Budget!C17</f>
        <v>0</v>
      </c>
      <c r="S21" s="85">
        <f>JUL!S21+H32</f>
        <v>0</v>
      </c>
      <c r="T21" s="85">
        <f t="shared" si="3"/>
        <v>0</v>
      </c>
      <c r="U21" s="86" t="str">
        <f t="shared" si="4"/>
        <v>-</v>
      </c>
    </row>
    <row r="22" spans="1:21" ht="15.6" x14ac:dyDescent="0.3">
      <c r="A22" s="73"/>
      <c r="B22" s="114"/>
      <c r="C22" s="109"/>
      <c r="D22" s="110"/>
      <c r="E22" s="111"/>
      <c r="F22" s="111"/>
      <c r="G22" s="111"/>
      <c r="H22" s="111"/>
      <c r="I22" s="111"/>
      <c r="J22" s="111"/>
      <c r="K22" s="111"/>
      <c r="L22" s="111"/>
      <c r="M22" s="115"/>
      <c r="N22" s="112"/>
      <c r="O22" s="113"/>
      <c r="P22" s="69"/>
      <c r="Q22" s="69" t="str">
        <f>+Budget!B18</f>
        <v>Meetings</v>
      </c>
      <c r="R22" s="85">
        <f>+Budget!C18</f>
        <v>0</v>
      </c>
      <c r="S22" s="85">
        <f>JUL!S22+I32</f>
        <v>0</v>
      </c>
      <c r="T22" s="85">
        <f t="shared" si="3"/>
        <v>0</v>
      </c>
      <c r="U22" s="86" t="str">
        <f t="shared" si="4"/>
        <v>-</v>
      </c>
    </row>
    <row r="23" spans="1:21" ht="15.6" x14ac:dyDescent="0.3">
      <c r="A23" s="73"/>
      <c r="B23" s="114"/>
      <c r="C23" s="109"/>
      <c r="D23" s="110"/>
      <c r="E23" s="111"/>
      <c r="F23" s="111"/>
      <c r="G23" s="111"/>
      <c r="H23" s="111"/>
      <c r="I23" s="111"/>
      <c r="J23" s="111"/>
      <c r="K23" s="111"/>
      <c r="L23" s="111"/>
      <c r="M23" s="115"/>
      <c r="N23" s="112"/>
      <c r="O23" s="113"/>
      <c r="P23" s="69"/>
      <c r="Q23" s="69" t="str">
        <f>+Budget!B19</f>
        <v>Sunshine</v>
      </c>
      <c r="R23" s="85">
        <f>+Budget!C19</f>
        <v>0</v>
      </c>
      <c r="S23" s="85">
        <f>JUL!S23+J32</f>
        <v>0</v>
      </c>
      <c r="T23" s="85">
        <f t="shared" si="3"/>
        <v>0</v>
      </c>
      <c r="U23" s="86" t="str">
        <f t="shared" si="4"/>
        <v>-</v>
      </c>
    </row>
    <row r="24" spans="1:21" ht="15.6" x14ac:dyDescent="0.3">
      <c r="A24" s="73"/>
      <c r="B24" s="114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5"/>
      <c r="N24" s="112"/>
      <c r="O24" s="113"/>
      <c r="P24" s="69"/>
      <c r="Q24" s="69" t="str">
        <f>+Budget!B20</f>
        <v>Recertification</v>
      </c>
      <c r="R24" s="85">
        <f>+Budget!C20</f>
        <v>0</v>
      </c>
      <c r="S24" s="85">
        <f>JUL!S24+K32</f>
        <v>0</v>
      </c>
      <c r="T24" s="85">
        <f t="shared" si="3"/>
        <v>0</v>
      </c>
      <c r="U24" s="86" t="str">
        <f t="shared" si="4"/>
        <v>-</v>
      </c>
    </row>
    <row r="25" spans="1:21" ht="15.6" x14ac:dyDescent="0.3">
      <c r="A25" s="73"/>
      <c r="B25" s="114"/>
      <c r="C25" s="109"/>
      <c r="D25" s="110"/>
      <c r="E25" s="111"/>
      <c r="F25" s="111"/>
      <c r="G25" s="111"/>
      <c r="H25" s="111"/>
      <c r="I25" s="111"/>
      <c r="J25" s="111"/>
      <c r="K25" s="111"/>
      <c r="L25" s="111"/>
      <c r="M25" s="115"/>
      <c r="N25" s="112"/>
      <c r="O25" s="113"/>
      <c r="P25" s="69"/>
      <c r="Q25" s="69" t="str">
        <f>+Budget!B21</f>
        <v>Other</v>
      </c>
      <c r="R25" s="85">
        <f>+Budget!C21</f>
        <v>0</v>
      </c>
      <c r="S25" s="85">
        <f>JUL!S25+L32</f>
        <v>0</v>
      </c>
      <c r="T25" s="85">
        <f t="shared" si="3"/>
        <v>0</v>
      </c>
      <c r="U25" s="86" t="str">
        <f t="shared" si="4"/>
        <v>-</v>
      </c>
    </row>
    <row r="26" spans="1:21" ht="15.6" x14ac:dyDescent="0.3">
      <c r="A26" s="73"/>
      <c r="B26" s="114"/>
      <c r="C26" s="109"/>
      <c r="D26" s="110"/>
      <c r="E26" s="111"/>
      <c r="F26" s="111"/>
      <c r="G26" s="111"/>
      <c r="H26" s="111"/>
      <c r="I26" s="111"/>
      <c r="J26" s="111"/>
      <c r="K26" s="111"/>
      <c r="L26" s="111"/>
      <c r="M26" s="115"/>
      <c r="N26" s="112"/>
      <c r="O26" s="113"/>
      <c r="P26" s="69"/>
      <c r="Q26" s="69" t="str">
        <f>+Budget!B22</f>
        <v>Other</v>
      </c>
      <c r="R26" s="85">
        <f>+Budget!C22</f>
        <v>0</v>
      </c>
      <c r="S26" s="85">
        <f>JUL!S26+M32</f>
        <v>0</v>
      </c>
      <c r="T26" s="85">
        <f t="shared" si="3"/>
        <v>0</v>
      </c>
      <c r="U26" s="86" t="str">
        <f t="shared" si="4"/>
        <v>-</v>
      </c>
    </row>
    <row r="27" spans="1:21" ht="15.6" x14ac:dyDescent="0.3">
      <c r="A27" s="73"/>
      <c r="B27" s="114"/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5"/>
      <c r="N27" s="112"/>
      <c r="O27" s="113"/>
      <c r="P27" s="69"/>
      <c r="Q27" s="95" t="str">
        <f>+Budget!B23</f>
        <v>Total Expenses</v>
      </c>
      <c r="R27" s="116">
        <f>SUM(R18:R26)</f>
        <v>0</v>
      </c>
      <c r="S27" s="116">
        <f>SUM(S18:S26)</f>
        <v>0</v>
      </c>
      <c r="T27" s="116">
        <f>SUM(T18:T26)</f>
        <v>0</v>
      </c>
      <c r="U27" s="117" t="str">
        <f t="shared" si="4"/>
        <v>-</v>
      </c>
    </row>
    <row r="28" spans="1:21" x14ac:dyDescent="0.3">
      <c r="A28" s="73"/>
      <c r="B28" s="114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5"/>
      <c r="N28" s="112"/>
      <c r="O28" s="113"/>
      <c r="P28" s="26"/>
      <c r="Q28" s="26"/>
      <c r="R28" s="118"/>
      <c r="S28" s="118"/>
      <c r="T28" s="118"/>
      <c r="U28" s="119"/>
    </row>
    <row r="29" spans="1:21" ht="16.2" thickBot="1" x14ac:dyDescent="0.35">
      <c r="A29" s="73"/>
      <c r="B29" s="120"/>
      <c r="C29" s="109"/>
      <c r="D29" s="110"/>
      <c r="E29" s="111"/>
      <c r="F29" s="111"/>
      <c r="G29" s="111"/>
      <c r="H29" s="111"/>
      <c r="I29" s="111"/>
      <c r="J29" s="111"/>
      <c r="K29" s="111"/>
      <c r="L29" s="111"/>
      <c r="M29" s="115"/>
      <c r="N29" s="112"/>
      <c r="O29" s="113"/>
      <c r="P29" s="69" t="s">
        <v>75</v>
      </c>
      <c r="Q29" s="69"/>
      <c r="R29" s="121">
        <f>+R15-R27</f>
        <v>0</v>
      </c>
      <c r="S29" s="121">
        <f>+S15-S27</f>
        <v>0</v>
      </c>
      <c r="T29" s="122">
        <f>+R29-S29</f>
        <v>0</v>
      </c>
      <c r="U29" s="123" t="str">
        <f>IF(R29=0,"-",IF(T29/R29&gt;0,T29/R29,"-"))</f>
        <v>-</v>
      </c>
    </row>
    <row r="30" spans="1:21" ht="14.4" thickTop="1" x14ac:dyDescent="0.3">
      <c r="A30" s="73"/>
      <c r="B30" s="114"/>
      <c r="C30" s="109"/>
      <c r="D30" s="110"/>
      <c r="E30" s="111"/>
      <c r="F30" s="111"/>
      <c r="G30" s="111"/>
      <c r="H30" s="111"/>
      <c r="I30" s="111"/>
      <c r="J30" s="111"/>
      <c r="K30" s="111"/>
      <c r="L30" s="111"/>
      <c r="M30" s="115"/>
      <c r="N30" s="112"/>
      <c r="O30" s="113"/>
    </row>
    <row r="31" spans="1:21" x14ac:dyDescent="0.3">
      <c r="A31" s="124"/>
      <c r="B31" s="74"/>
      <c r="C31" s="109"/>
      <c r="D31" s="110"/>
      <c r="E31" s="111"/>
      <c r="F31" s="111"/>
      <c r="G31" s="111"/>
      <c r="H31" s="111"/>
      <c r="I31" s="111"/>
      <c r="J31" s="111"/>
      <c r="K31" s="111"/>
      <c r="L31" s="111"/>
      <c r="M31" s="115"/>
      <c r="N31" s="112"/>
      <c r="O31" s="113"/>
    </row>
    <row r="32" spans="1:21" x14ac:dyDescent="0.3">
      <c r="A32" s="125"/>
      <c r="B32" s="74"/>
      <c r="C32" s="126"/>
      <c r="D32" s="127">
        <f>SUM(D19:D31)</f>
        <v>0</v>
      </c>
      <c r="E32" s="110">
        <f t="shared" ref="E32:M32" si="5">SUM(E19:E31)</f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 t="shared" si="5"/>
        <v>0</v>
      </c>
      <c r="J32" s="110">
        <f t="shared" si="5"/>
        <v>0</v>
      </c>
      <c r="K32" s="110">
        <f t="shared" si="5"/>
        <v>0</v>
      </c>
      <c r="L32" s="110">
        <f t="shared" si="5"/>
        <v>0</v>
      </c>
      <c r="M32" s="110">
        <f t="shared" si="5"/>
        <v>0</v>
      </c>
      <c r="N32" s="128"/>
      <c r="O32" s="113"/>
    </row>
    <row r="33" spans="1:15" ht="14.4" thickBot="1" x14ac:dyDescent="0.35">
      <c r="A33" s="183"/>
      <c r="B33" s="183"/>
      <c r="C33" s="183"/>
      <c r="D33" s="183"/>
      <c r="E33" s="181">
        <f>SUM(E19:M31)</f>
        <v>0</v>
      </c>
      <c r="F33" s="181"/>
      <c r="G33" s="181"/>
      <c r="H33" s="181"/>
      <c r="I33" s="181"/>
      <c r="J33" s="181"/>
      <c r="K33" s="181"/>
      <c r="L33" s="181"/>
      <c r="M33" s="181"/>
      <c r="N33" s="129"/>
      <c r="O33" s="24"/>
    </row>
    <row r="34" spans="1:15" x14ac:dyDescent="0.3">
      <c r="A34" s="130"/>
      <c r="B34" s="70"/>
      <c r="C34" s="35"/>
      <c r="D34" s="113"/>
      <c r="E34" s="131"/>
      <c r="F34" s="131"/>
      <c r="G34" s="131"/>
      <c r="H34" s="131"/>
      <c r="I34" s="131"/>
      <c r="J34" s="131"/>
      <c r="K34" s="131"/>
      <c r="L34" s="131"/>
      <c r="M34" s="131"/>
      <c r="N34" s="35"/>
      <c r="O34" s="24"/>
    </row>
  </sheetData>
  <mergeCells count="24">
    <mergeCell ref="A16:N16"/>
    <mergeCell ref="A33:D33"/>
    <mergeCell ref="E33:M33"/>
    <mergeCell ref="K8:L8"/>
    <mergeCell ref="K9:L9"/>
    <mergeCell ref="K10:L10"/>
    <mergeCell ref="K11:L11"/>
    <mergeCell ref="K12:L12"/>
    <mergeCell ref="A13:D13"/>
    <mergeCell ref="E13:J13"/>
    <mergeCell ref="A4:L4"/>
    <mergeCell ref="P4:U4"/>
    <mergeCell ref="K13:L13"/>
    <mergeCell ref="K6:L6"/>
    <mergeCell ref="R6:R7"/>
    <mergeCell ref="S6:S7"/>
    <mergeCell ref="T6:T7"/>
    <mergeCell ref="U6:U7"/>
    <mergeCell ref="K7:L7"/>
    <mergeCell ref="A1:M1"/>
    <mergeCell ref="P1:U1"/>
    <mergeCell ref="A2:M2"/>
    <mergeCell ref="P2:U2"/>
    <mergeCell ref="P3:U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30"/>
  <sheetViews>
    <sheetView zoomScaleNormal="100" workbookViewId="0">
      <selection sqref="A1:R1"/>
    </sheetView>
  </sheetViews>
  <sheetFormatPr defaultColWidth="9.109375" defaultRowHeight="13.8" x14ac:dyDescent="0.3"/>
  <cols>
    <col min="1" max="1" width="5.44140625" style="8" customWidth="1"/>
    <col min="2" max="2" width="19" style="8" customWidth="1"/>
    <col min="3" max="3" width="12.6640625" style="8" customWidth="1"/>
    <col min="4" max="15" width="10.6640625" style="8" customWidth="1"/>
    <col min="16" max="18" width="12.6640625" style="8" customWidth="1"/>
    <col min="19" max="16384" width="9.109375" style="8"/>
  </cols>
  <sheetData>
    <row r="1" spans="1:18" ht="15.6" x14ac:dyDescent="0.3">
      <c r="A1" s="179" t="str">
        <f>Budget!A1</f>
        <v>Wisconsin EA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8" ht="15.6" x14ac:dyDescent="0.3">
      <c r="A2" s="179" t="s">
        <v>56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5.6" x14ac:dyDescent="0.3">
      <c r="A3" s="180" t="s">
        <v>123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18" ht="15.6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ht="15.6" x14ac:dyDescent="0.3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60"/>
      <c r="R5" s="61"/>
    </row>
    <row r="6" spans="1:18" ht="15.6" x14ac:dyDescent="0.3">
      <c r="A6" s="69"/>
      <c r="B6" s="69"/>
      <c r="C6" s="170" t="s">
        <v>6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72" t="s">
        <v>59</v>
      </c>
      <c r="Q6" s="172" t="s">
        <v>57</v>
      </c>
      <c r="R6" s="172" t="s">
        <v>58</v>
      </c>
    </row>
    <row r="7" spans="1:18" ht="15.6" x14ac:dyDescent="0.3">
      <c r="A7" s="69"/>
      <c r="B7" s="69"/>
      <c r="C7" s="171"/>
      <c r="D7" s="136" t="s">
        <v>64</v>
      </c>
      <c r="E7" s="136" t="s">
        <v>65</v>
      </c>
      <c r="F7" s="136" t="s">
        <v>66</v>
      </c>
      <c r="G7" s="136" t="s">
        <v>67</v>
      </c>
      <c r="H7" s="136" t="s">
        <v>62</v>
      </c>
      <c r="I7" s="136" t="s">
        <v>63</v>
      </c>
      <c r="J7" s="136" t="s">
        <v>68</v>
      </c>
      <c r="K7" s="136" t="s">
        <v>69</v>
      </c>
      <c r="L7" s="136" t="s">
        <v>70</v>
      </c>
      <c r="M7" s="136" t="s">
        <v>71</v>
      </c>
      <c r="N7" s="136" t="s">
        <v>72</v>
      </c>
      <c r="O7" s="136" t="s">
        <v>73</v>
      </c>
      <c r="P7" s="173"/>
      <c r="Q7" s="174"/>
      <c r="R7" s="174"/>
    </row>
    <row r="8" spans="1:18" ht="15.6" x14ac:dyDescent="0.3">
      <c r="A8" s="69" t="str">
        <f>Budget!A4</f>
        <v>Revenue</v>
      </c>
      <c r="B8" s="69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69"/>
      <c r="Q8" s="59"/>
      <c r="R8" s="59"/>
    </row>
    <row r="9" spans="1:18" ht="15.6" x14ac:dyDescent="0.3">
      <c r="A9" s="69"/>
      <c r="B9" s="69" t="str">
        <f>Budget!B5</f>
        <v>Local Dues</v>
      </c>
      <c r="C9" s="84">
        <f>Budget!C5</f>
        <v>0</v>
      </c>
      <c r="D9" s="84">
        <f>SEP!E$12</f>
        <v>0</v>
      </c>
      <c r="E9" s="84">
        <f>OCT!E$12</f>
        <v>0</v>
      </c>
      <c r="F9" s="84">
        <f>NOV!E$12</f>
        <v>0</v>
      </c>
      <c r="G9" s="84">
        <f>DEC!E$12</f>
        <v>0</v>
      </c>
      <c r="H9" s="84">
        <f>JAN!E$12</f>
        <v>0</v>
      </c>
      <c r="I9" s="84">
        <f>FEB!E$12</f>
        <v>0</v>
      </c>
      <c r="J9" s="84">
        <f>MAR!E$12</f>
        <v>0</v>
      </c>
      <c r="K9" s="84">
        <f>APR!E$12</f>
        <v>0</v>
      </c>
      <c r="L9" s="84">
        <f>MAY!E$12</f>
        <v>0</v>
      </c>
      <c r="M9" s="84">
        <f>JUN!E$12</f>
        <v>0</v>
      </c>
      <c r="N9" s="84">
        <f>JUL!E$12</f>
        <v>0</v>
      </c>
      <c r="O9" s="84">
        <f>AUG!E$12</f>
        <v>0</v>
      </c>
      <c r="P9" s="137">
        <f t="shared" ref="P9:P14" si="0">SUM(D9:O9)</f>
        <v>0</v>
      </c>
      <c r="Q9" s="83">
        <f t="shared" ref="Q9:Q14" si="1">+C9-P9</f>
        <v>0</v>
      </c>
      <c r="R9" s="156" t="str">
        <f t="shared" ref="R9:R15" si="2">IF(C9=0,"-",IF(Q9/C9&gt;0,Q9/C9,"-"))</f>
        <v>-</v>
      </c>
    </row>
    <row r="10" spans="1:18" ht="15.6" x14ac:dyDescent="0.3">
      <c r="A10" s="69"/>
      <c r="B10" s="69" t="str">
        <f>Budget!B6</f>
        <v>Fund Raisers</v>
      </c>
      <c r="C10" s="84">
        <f>Budget!C6</f>
        <v>0</v>
      </c>
      <c r="D10" s="84">
        <f>SEP!F$12</f>
        <v>0</v>
      </c>
      <c r="E10" s="84">
        <f>OCT!F$12</f>
        <v>0</v>
      </c>
      <c r="F10" s="84">
        <f>NOV!F$12</f>
        <v>0</v>
      </c>
      <c r="G10" s="84">
        <f>DEC!F$12</f>
        <v>0</v>
      </c>
      <c r="H10" s="84">
        <f>JAN!F$12</f>
        <v>0</v>
      </c>
      <c r="I10" s="84">
        <f>FEB!F$12</f>
        <v>0</v>
      </c>
      <c r="J10" s="84">
        <f>MAR!F$12</f>
        <v>0</v>
      </c>
      <c r="K10" s="84">
        <f>APR!F$12</f>
        <v>0</v>
      </c>
      <c r="L10" s="84">
        <f>MAY!F$12</f>
        <v>0</v>
      </c>
      <c r="M10" s="84">
        <f>JUN!F$12</f>
        <v>0</v>
      </c>
      <c r="N10" s="84">
        <f>JUL!F$12</f>
        <v>0</v>
      </c>
      <c r="O10" s="84">
        <f>AUG!F$12</f>
        <v>0</v>
      </c>
      <c r="P10" s="137">
        <f t="shared" si="0"/>
        <v>0</v>
      </c>
      <c r="Q10" s="83">
        <f t="shared" si="1"/>
        <v>0</v>
      </c>
      <c r="R10" s="156" t="str">
        <f t="shared" si="2"/>
        <v>-</v>
      </c>
    </row>
    <row r="11" spans="1:18" ht="15.6" x14ac:dyDescent="0.3">
      <c r="A11" s="69"/>
      <c r="B11" s="69" t="str">
        <f>Budget!B7</f>
        <v xml:space="preserve">Interest </v>
      </c>
      <c r="C11" s="84">
        <f>Budget!C7</f>
        <v>0</v>
      </c>
      <c r="D11" s="84">
        <f>SEP!G$12</f>
        <v>0</v>
      </c>
      <c r="E11" s="84">
        <f>OCT!G$12</f>
        <v>0</v>
      </c>
      <c r="F11" s="84">
        <f>NOV!G$12</f>
        <v>0</v>
      </c>
      <c r="G11" s="84">
        <f>DEC!G$12</f>
        <v>0</v>
      </c>
      <c r="H11" s="84">
        <f>JAN!G$12</f>
        <v>0</v>
      </c>
      <c r="I11" s="84">
        <f>FEB!G$12</f>
        <v>0</v>
      </c>
      <c r="J11" s="84">
        <f>MAR!G$12</f>
        <v>0</v>
      </c>
      <c r="K11" s="84">
        <f>APR!G$12</f>
        <v>0</v>
      </c>
      <c r="L11" s="84">
        <f>MAY!G$12</f>
        <v>0</v>
      </c>
      <c r="M11" s="84">
        <f>JUN!G$12</f>
        <v>0</v>
      </c>
      <c r="N11" s="84">
        <f>JUL!G$12</f>
        <v>0</v>
      </c>
      <c r="O11" s="84">
        <f>AUG!G$12</f>
        <v>0</v>
      </c>
      <c r="P11" s="137">
        <f t="shared" si="0"/>
        <v>0</v>
      </c>
      <c r="Q11" s="83">
        <f t="shared" si="1"/>
        <v>0</v>
      </c>
      <c r="R11" s="156" t="str">
        <f t="shared" si="2"/>
        <v>-</v>
      </c>
    </row>
    <row r="12" spans="1:18" ht="15.6" x14ac:dyDescent="0.3">
      <c r="A12" s="69"/>
      <c r="B12" s="69" t="str">
        <f>Budget!B8</f>
        <v>Other Misc</v>
      </c>
      <c r="C12" s="84">
        <f>Budget!C8</f>
        <v>0</v>
      </c>
      <c r="D12" s="84">
        <f>SEP!H$12</f>
        <v>0</v>
      </c>
      <c r="E12" s="84">
        <f>OCT!H$12</f>
        <v>0</v>
      </c>
      <c r="F12" s="84">
        <f>NOV!H$12</f>
        <v>0</v>
      </c>
      <c r="G12" s="84">
        <f>DEC!H$12</f>
        <v>0</v>
      </c>
      <c r="H12" s="84">
        <f>JAN!H$12</f>
        <v>0</v>
      </c>
      <c r="I12" s="84">
        <f>FEB!H$12</f>
        <v>0</v>
      </c>
      <c r="J12" s="84">
        <f>MAR!H$12</f>
        <v>0</v>
      </c>
      <c r="K12" s="84">
        <f>APR!H$12</f>
        <v>0</v>
      </c>
      <c r="L12" s="84">
        <f>MAY!H$12</f>
        <v>0</v>
      </c>
      <c r="M12" s="84">
        <f>JUN!H$12</f>
        <v>0</v>
      </c>
      <c r="N12" s="84">
        <f>JUL!H$12</f>
        <v>0</v>
      </c>
      <c r="O12" s="84">
        <f>AUG!H$12</f>
        <v>0</v>
      </c>
      <c r="P12" s="137">
        <f t="shared" si="0"/>
        <v>0</v>
      </c>
      <c r="Q12" s="83">
        <f t="shared" si="1"/>
        <v>0</v>
      </c>
      <c r="R12" s="156" t="str">
        <f t="shared" si="2"/>
        <v>-</v>
      </c>
    </row>
    <row r="13" spans="1:18" ht="15.6" x14ac:dyDescent="0.3">
      <c r="A13" s="69"/>
      <c r="B13" s="69" t="str">
        <f>Budget!B9</f>
        <v xml:space="preserve">Other </v>
      </c>
      <c r="C13" s="84">
        <f>Budget!C9</f>
        <v>0</v>
      </c>
      <c r="D13" s="84">
        <f>SEP!I$12</f>
        <v>0</v>
      </c>
      <c r="E13" s="84">
        <f>OCT!I$12</f>
        <v>0</v>
      </c>
      <c r="F13" s="84">
        <f>NOV!I$12</f>
        <v>0</v>
      </c>
      <c r="G13" s="84">
        <f>DEC!I$12</f>
        <v>0</v>
      </c>
      <c r="H13" s="84">
        <f>JAN!I$12</f>
        <v>0</v>
      </c>
      <c r="I13" s="84">
        <f>FEB!I$12</f>
        <v>0</v>
      </c>
      <c r="J13" s="84">
        <f>MAR!I$12</f>
        <v>0</v>
      </c>
      <c r="K13" s="84">
        <f>APR!I$12</f>
        <v>0</v>
      </c>
      <c r="L13" s="84">
        <f>MAY!I$12</f>
        <v>0</v>
      </c>
      <c r="M13" s="84">
        <f>JUN!I$12</f>
        <v>0</v>
      </c>
      <c r="N13" s="84">
        <f>JUL!I$12</f>
        <v>0</v>
      </c>
      <c r="O13" s="84">
        <f>AUG!I$12</f>
        <v>0</v>
      </c>
      <c r="P13" s="137">
        <f t="shared" si="0"/>
        <v>0</v>
      </c>
      <c r="Q13" s="83">
        <f t="shared" si="1"/>
        <v>0</v>
      </c>
      <c r="R13" s="156" t="str">
        <f t="shared" si="2"/>
        <v>-</v>
      </c>
    </row>
    <row r="14" spans="1:18" ht="15.6" x14ac:dyDescent="0.3">
      <c r="A14" s="69"/>
      <c r="B14" s="69" t="str">
        <f>Budget!B10</f>
        <v xml:space="preserve">Other </v>
      </c>
      <c r="C14" s="138">
        <f>Budget!C10</f>
        <v>0</v>
      </c>
      <c r="D14" s="138">
        <f>SEP!J$12</f>
        <v>0</v>
      </c>
      <c r="E14" s="138">
        <f>OCT!J$12</f>
        <v>0</v>
      </c>
      <c r="F14" s="138">
        <f>NOV!J$12</f>
        <v>0</v>
      </c>
      <c r="G14" s="138">
        <f>DEC!J$12</f>
        <v>0</v>
      </c>
      <c r="H14" s="138">
        <f>JAN!J$12</f>
        <v>0</v>
      </c>
      <c r="I14" s="138">
        <f>FEB!J$12</f>
        <v>0</v>
      </c>
      <c r="J14" s="138">
        <f>MAR!J$12</f>
        <v>0</v>
      </c>
      <c r="K14" s="138">
        <f>APR!J$12</f>
        <v>0</v>
      </c>
      <c r="L14" s="138">
        <f>MAY!J$12</f>
        <v>0</v>
      </c>
      <c r="M14" s="138">
        <f>JUN!J$12</f>
        <v>0</v>
      </c>
      <c r="N14" s="138">
        <f>JUL!J$12</f>
        <v>0</v>
      </c>
      <c r="O14" s="138">
        <f>AUG!J$12</f>
        <v>0</v>
      </c>
      <c r="P14" s="139">
        <f t="shared" si="0"/>
        <v>0</v>
      </c>
      <c r="Q14" s="140">
        <f t="shared" si="1"/>
        <v>0</v>
      </c>
      <c r="R14" s="157" t="str">
        <f t="shared" si="2"/>
        <v>-</v>
      </c>
    </row>
    <row r="15" spans="1:18" ht="15.6" x14ac:dyDescent="0.3">
      <c r="A15" s="69"/>
      <c r="B15" s="69" t="str">
        <f>Budget!B11</f>
        <v>Total Revenue</v>
      </c>
      <c r="C15" s="84">
        <f>SUM(C9:C14)</f>
        <v>0</v>
      </c>
      <c r="D15" s="84">
        <f t="shared" ref="D15:O15" si="3">SUM(D9:D14)</f>
        <v>0</v>
      </c>
      <c r="E15" s="84">
        <f t="shared" si="3"/>
        <v>0</v>
      </c>
      <c r="F15" s="84">
        <f t="shared" si="3"/>
        <v>0</v>
      </c>
      <c r="G15" s="84">
        <f t="shared" si="3"/>
        <v>0</v>
      </c>
      <c r="H15" s="84">
        <f t="shared" si="3"/>
        <v>0</v>
      </c>
      <c r="I15" s="84">
        <f t="shared" si="3"/>
        <v>0</v>
      </c>
      <c r="J15" s="84">
        <f t="shared" si="3"/>
        <v>0</v>
      </c>
      <c r="K15" s="84">
        <f t="shared" si="3"/>
        <v>0</v>
      </c>
      <c r="L15" s="84">
        <f t="shared" si="3"/>
        <v>0</v>
      </c>
      <c r="M15" s="84">
        <f t="shared" si="3"/>
        <v>0</v>
      </c>
      <c r="N15" s="84">
        <f t="shared" si="3"/>
        <v>0</v>
      </c>
      <c r="O15" s="84">
        <f t="shared" si="3"/>
        <v>0</v>
      </c>
      <c r="P15" s="141">
        <f>SUM(P9:P14)</f>
        <v>0</v>
      </c>
      <c r="Q15" s="142">
        <f>SUM(Q9:Q14)</f>
        <v>0</v>
      </c>
      <c r="R15" s="156" t="str">
        <f t="shared" si="2"/>
        <v>-</v>
      </c>
    </row>
    <row r="16" spans="1:18" ht="15.6" x14ac:dyDescent="0.3">
      <c r="A16" s="69"/>
      <c r="B16" s="69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137"/>
      <c r="Q16" s="83"/>
      <c r="R16" s="162"/>
    </row>
    <row r="17" spans="1:18" ht="15.6" x14ac:dyDescent="0.3">
      <c r="A17" s="69" t="str">
        <f>Budget!A13</f>
        <v>Expenses</v>
      </c>
      <c r="B17" s="69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137"/>
      <c r="Q17" s="83"/>
      <c r="R17" s="162"/>
    </row>
    <row r="18" spans="1:18" ht="15.6" x14ac:dyDescent="0.3">
      <c r="A18" s="69"/>
      <c r="B18" s="69" t="str">
        <f>Budget!B14</f>
        <v>Stipends</v>
      </c>
      <c r="C18" s="84">
        <f>Budget!C14</f>
        <v>0</v>
      </c>
      <c r="D18" s="84">
        <f>SEP!E$32</f>
        <v>0</v>
      </c>
      <c r="E18" s="84">
        <f>OCT!E$32</f>
        <v>0</v>
      </c>
      <c r="F18" s="84">
        <f>NOV!E$32</f>
        <v>0</v>
      </c>
      <c r="G18" s="84">
        <f>DEC!E$32</f>
        <v>0</v>
      </c>
      <c r="H18" s="84">
        <f>JAN!E$32</f>
        <v>0</v>
      </c>
      <c r="I18" s="84">
        <f>FEB!E$32</f>
        <v>0</v>
      </c>
      <c r="J18" s="84">
        <f>MAR!E$32</f>
        <v>0</v>
      </c>
      <c r="K18" s="84">
        <f>APR!E$32</f>
        <v>0</v>
      </c>
      <c r="L18" s="84">
        <f>MAY!E$32</f>
        <v>0</v>
      </c>
      <c r="M18" s="84">
        <f>JUN!E$32</f>
        <v>0</v>
      </c>
      <c r="N18" s="84">
        <f>JUL!E$32</f>
        <v>0</v>
      </c>
      <c r="O18" s="84">
        <f>AUG!E$32</f>
        <v>0</v>
      </c>
      <c r="P18" s="137">
        <f>SUM(D18:O18)</f>
        <v>0</v>
      </c>
      <c r="Q18" s="83">
        <f t="shared" ref="Q18:Q26" si="4">+C18-P18</f>
        <v>0</v>
      </c>
      <c r="R18" s="156" t="str">
        <f t="shared" ref="R18:R27" si="5">IF(C18=0,"-",IF(Q18/C18&gt;0,Q18/C18,"-"))</f>
        <v>-</v>
      </c>
    </row>
    <row r="19" spans="1:18" ht="15.6" x14ac:dyDescent="0.3">
      <c r="A19" s="69"/>
      <c r="B19" s="69" t="str">
        <f>Budget!B15</f>
        <v>Organizing</v>
      </c>
      <c r="C19" s="84">
        <f>Budget!C15</f>
        <v>0</v>
      </c>
      <c r="D19" s="84">
        <f>SEP!F$32</f>
        <v>0</v>
      </c>
      <c r="E19" s="84">
        <f>OCT!F$32</f>
        <v>0</v>
      </c>
      <c r="F19" s="84">
        <f>NOV!F$32</f>
        <v>0</v>
      </c>
      <c r="G19" s="84">
        <f>DEC!F$32</f>
        <v>0</v>
      </c>
      <c r="H19" s="84">
        <f>JAN!F$32</f>
        <v>0</v>
      </c>
      <c r="I19" s="84">
        <f>FEB!F$32</f>
        <v>0</v>
      </c>
      <c r="J19" s="84">
        <f>MAR!F$32</f>
        <v>0</v>
      </c>
      <c r="K19" s="84">
        <f>APR!F$32</f>
        <v>0</v>
      </c>
      <c r="L19" s="84">
        <f>MAY!F$32</f>
        <v>0</v>
      </c>
      <c r="M19" s="84">
        <f>JUN!F$32</f>
        <v>0</v>
      </c>
      <c r="N19" s="84">
        <f>JUL!F$32</f>
        <v>0</v>
      </c>
      <c r="O19" s="84">
        <f>AUG!F$32</f>
        <v>0</v>
      </c>
      <c r="P19" s="137">
        <f t="shared" ref="P19:P26" si="6">SUM(D19:O19)</f>
        <v>0</v>
      </c>
      <c r="Q19" s="83">
        <f t="shared" si="4"/>
        <v>0</v>
      </c>
      <c r="R19" s="156" t="str">
        <f t="shared" si="5"/>
        <v>-</v>
      </c>
    </row>
    <row r="20" spans="1:18" ht="15.6" x14ac:dyDescent="0.3">
      <c r="A20" s="69"/>
      <c r="B20" s="69" t="str">
        <f>Budget!B16</f>
        <v>Scholarship</v>
      </c>
      <c r="C20" s="84">
        <f>Budget!C16</f>
        <v>0</v>
      </c>
      <c r="D20" s="84">
        <f>SEP!G$32</f>
        <v>0</v>
      </c>
      <c r="E20" s="84">
        <f>OCT!G$32</f>
        <v>0</v>
      </c>
      <c r="F20" s="84">
        <f>NOV!G$32</f>
        <v>0</v>
      </c>
      <c r="G20" s="84">
        <f>DEC!G$32</f>
        <v>0</v>
      </c>
      <c r="H20" s="84">
        <f>JAN!G$32</f>
        <v>0</v>
      </c>
      <c r="I20" s="84">
        <f>FEB!G$32</f>
        <v>0</v>
      </c>
      <c r="J20" s="84">
        <f>MAR!G$32</f>
        <v>0</v>
      </c>
      <c r="K20" s="84">
        <f>APR!G$32</f>
        <v>0</v>
      </c>
      <c r="L20" s="84">
        <f>MAY!G$32</f>
        <v>0</v>
      </c>
      <c r="M20" s="84">
        <f>JUN!G$32</f>
        <v>0</v>
      </c>
      <c r="N20" s="84">
        <f>JUL!G$32</f>
        <v>0</v>
      </c>
      <c r="O20" s="84">
        <f>AUG!G$32</f>
        <v>0</v>
      </c>
      <c r="P20" s="137">
        <f t="shared" si="6"/>
        <v>0</v>
      </c>
      <c r="Q20" s="83">
        <f t="shared" si="4"/>
        <v>0</v>
      </c>
      <c r="R20" s="156" t="str">
        <f t="shared" si="5"/>
        <v>-</v>
      </c>
    </row>
    <row r="21" spans="1:18" ht="15.6" x14ac:dyDescent="0.3">
      <c r="A21" s="69"/>
      <c r="B21" s="69" t="str">
        <f>Budget!B17</f>
        <v>Supplies</v>
      </c>
      <c r="C21" s="84">
        <f>Budget!C17</f>
        <v>0</v>
      </c>
      <c r="D21" s="84">
        <f>SEP!H$32</f>
        <v>0</v>
      </c>
      <c r="E21" s="84">
        <f>OCT!H$32</f>
        <v>0</v>
      </c>
      <c r="F21" s="84">
        <f>NOV!H$32</f>
        <v>0</v>
      </c>
      <c r="G21" s="84">
        <f>DEC!H$32</f>
        <v>0</v>
      </c>
      <c r="H21" s="84">
        <f>JAN!H$32</f>
        <v>0</v>
      </c>
      <c r="I21" s="84">
        <f>FEB!H$32</f>
        <v>0</v>
      </c>
      <c r="J21" s="84">
        <f>MAR!H$32</f>
        <v>0</v>
      </c>
      <c r="K21" s="84">
        <f>APR!H$32</f>
        <v>0</v>
      </c>
      <c r="L21" s="84">
        <f>MAY!H$32</f>
        <v>0</v>
      </c>
      <c r="M21" s="84">
        <f>JUN!H$32</f>
        <v>0</v>
      </c>
      <c r="N21" s="84">
        <f>JUL!H$32</f>
        <v>0</v>
      </c>
      <c r="O21" s="84">
        <f>AUG!H$32</f>
        <v>0</v>
      </c>
      <c r="P21" s="137">
        <f t="shared" si="6"/>
        <v>0</v>
      </c>
      <c r="Q21" s="83">
        <f t="shared" si="4"/>
        <v>0</v>
      </c>
      <c r="R21" s="156" t="str">
        <f t="shared" si="5"/>
        <v>-</v>
      </c>
    </row>
    <row r="22" spans="1:18" ht="15.6" x14ac:dyDescent="0.3">
      <c r="A22" s="69"/>
      <c r="B22" s="69" t="str">
        <f>Budget!B18</f>
        <v>Meetings</v>
      </c>
      <c r="C22" s="84">
        <f>Budget!C18</f>
        <v>0</v>
      </c>
      <c r="D22" s="84">
        <f>SEP!I$32</f>
        <v>0</v>
      </c>
      <c r="E22" s="84">
        <f>OCT!I$32</f>
        <v>0</v>
      </c>
      <c r="F22" s="84">
        <f>NOV!I$32</f>
        <v>0</v>
      </c>
      <c r="G22" s="84">
        <f>DEC!I$32</f>
        <v>0</v>
      </c>
      <c r="H22" s="84">
        <f>JAN!I$32</f>
        <v>0</v>
      </c>
      <c r="I22" s="84">
        <f>FEB!I$32</f>
        <v>0</v>
      </c>
      <c r="J22" s="84">
        <f>MAR!I$32</f>
        <v>0</v>
      </c>
      <c r="K22" s="84">
        <f>APR!I$32</f>
        <v>0</v>
      </c>
      <c r="L22" s="84">
        <f>MAY!I$32</f>
        <v>0</v>
      </c>
      <c r="M22" s="84">
        <f>JUN!I$32</f>
        <v>0</v>
      </c>
      <c r="N22" s="84">
        <f>JUL!I$32</f>
        <v>0</v>
      </c>
      <c r="O22" s="84">
        <f>AUG!I$32</f>
        <v>0</v>
      </c>
      <c r="P22" s="137">
        <f t="shared" si="6"/>
        <v>0</v>
      </c>
      <c r="Q22" s="83">
        <f t="shared" si="4"/>
        <v>0</v>
      </c>
      <c r="R22" s="156" t="str">
        <f t="shared" si="5"/>
        <v>-</v>
      </c>
    </row>
    <row r="23" spans="1:18" ht="15.6" x14ac:dyDescent="0.3">
      <c r="A23" s="69"/>
      <c r="B23" s="69" t="str">
        <f>Budget!B19</f>
        <v>Sunshine</v>
      </c>
      <c r="C23" s="84">
        <f>Budget!C19</f>
        <v>0</v>
      </c>
      <c r="D23" s="84">
        <f>SEP!J$32</f>
        <v>0</v>
      </c>
      <c r="E23" s="84">
        <f>OCT!J$32</f>
        <v>0</v>
      </c>
      <c r="F23" s="84">
        <f>NOV!J$32</f>
        <v>0</v>
      </c>
      <c r="G23" s="84">
        <f>DEC!J$32</f>
        <v>0</v>
      </c>
      <c r="H23" s="84">
        <f>JAN!J$32</f>
        <v>0</v>
      </c>
      <c r="I23" s="84">
        <f>FEB!J$32</f>
        <v>0</v>
      </c>
      <c r="J23" s="84">
        <f>MAR!J$32</f>
        <v>0</v>
      </c>
      <c r="K23" s="84">
        <f>APR!J$32</f>
        <v>0</v>
      </c>
      <c r="L23" s="84">
        <f>MAY!J$32</f>
        <v>0</v>
      </c>
      <c r="M23" s="84">
        <f>JUN!J$32</f>
        <v>0</v>
      </c>
      <c r="N23" s="84">
        <f>JUL!J$32</f>
        <v>0</v>
      </c>
      <c r="O23" s="84">
        <f>AUG!J$32</f>
        <v>0</v>
      </c>
      <c r="P23" s="137">
        <f t="shared" si="6"/>
        <v>0</v>
      </c>
      <c r="Q23" s="83">
        <f t="shared" si="4"/>
        <v>0</v>
      </c>
      <c r="R23" s="156" t="str">
        <f t="shared" si="5"/>
        <v>-</v>
      </c>
    </row>
    <row r="24" spans="1:18" ht="15.6" x14ac:dyDescent="0.3">
      <c r="A24" s="69"/>
      <c r="B24" s="69" t="str">
        <f>Budget!B20</f>
        <v>Recertification</v>
      </c>
      <c r="C24" s="84">
        <f>Budget!C20</f>
        <v>0</v>
      </c>
      <c r="D24" s="84">
        <f>SEP!K$32</f>
        <v>0</v>
      </c>
      <c r="E24" s="84">
        <f>OCT!K$32</f>
        <v>0</v>
      </c>
      <c r="F24" s="84">
        <f>NOV!K$32</f>
        <v>0</v>
      </c>
      <c r="G24" s="84">
        <f>DEC!K$32</f>
        <v>0</v>
      </c>
      <c r="H24" s="84">
        <f>JAN!K$32</f>
        <v>0</v>
      </c>
      <c r="I24" s="84">
        <f>FEB!K$32</f>
        <v>0</v>
      </c>
      <c r="J24" s="84">
        <f>MAR!K$32</f>
        <v>0</v>
      </c>
      <c r="K24" s="84">
        <f>APR!K$32</f>
        <v>0</v>
      </c>
      <c r="L24" s="84">
        <f>MAY!K$32</f>
        <v>0</v>
      </c>
      <c r="M24" s="84">
        <f>JUN!K$32</f>
        <v>0</v>
      </c>
      <c r="N24" s="84">
        <f>JUL!K$32</f>
        <v>0</v>
      </c>
      <c r="O24" s="84">
        <f>AUG!K$32</f>
        <v>0</v>
      </c>
      <c r="P24" s="137">
        <f t="shared" si="6"/>
        <v>0</v>
      </c>
      <c r="Q24" s="83">
        <f t="shared" si="4"/>
        <v>0</v>
      </c>
      <c r="R24" s="156" t="str">
        <f t="shared" si="5"/>
        <v>-</v>
      </c>
    </row>
    <row r="25" spans="1:18" ht="15.6" x14ac:dyDescent="0.3">
      <c r="A25" s="69"/>
      <c r="B25" s="69" t="str">
        <f>Budget!B21</f>
        <v>Other</v>
      </c>
      <c r="C25" s="84">
        <f>Budget!C21</f>
        <v>0</v>
      </c>
      <c r="D25" s="84">
        <f>SEP!L$32</f>
        <v>0</v>
      </c>
      <c r="E25" s="84">
        <f>OCT!L$32</f>
        <v>0</v>
      </c>
      <c r="F25" s="84">
        <f>NOV!L$32</f>
        <v>0</v>
      </c>
      <c r="G25" s="84">
        <f>DEC!L$32</f>
        <v>0</v>
      </c>
      <c r="H25" s="84">
        <f>JAN!L$32</f>
        <v>0</v>
      </c>
      <c r="I25" s="84">
        <f>FEB!L$32</f>
        <v>0</v>
      </c>
      <c r="J25" s="84">
        <f>MAR!L$32</f>
        <v>0</v>
      </c>
      <c r="K25" s="84">
        <f>APR!L$32</f>
        <v>0</v>
      </c>
      <c r="L25" s="84">
        <f>MAY!L$32</f>
        <v>0</v>
      </c>
      <c r="M25" s="84">
        <f>JUN!L$32</f>
        <v>0</v>
      </c>
      <c r="N25" s="84">
        <f>JUL!L$32</f>
        <v>0</v>
      </c>
      <c r="O25" s="84">
        <f>AUG!L$32</f>
        <v>0</v>
      </c>
      <c r="P25" s="137">
        <f t="shared" si="6"/>
        <v>0</v>
      </c>
      <c r="Q25" s="83">
        <f t="shared" si="4"/>
        <v>0</v>
      </c>
      <c r="R25" s="156" t="str">
        <f t="shared" si="5"/>
        <v>-</v>
      </c>
    </row>
    <row r="26" spans="1:18" ht="15.6" x14ac:dyDescent="0.3">
      <c r="A26" s="69"/>
      <c r="B26" s="69" t="str">
        <f>Budget!B22</f>
        <v>Other</v>
      </c>
      <c r="C26" s="84">
        <f>Budget!C22</f>
        <v>0</v>
      </c>
      <c r="D26" s="84">
        <f>SEP!M$32</f>
        <v>0</v>
      </c>
      <c r="E26" s="84">
        <f>OCT!M$32</f>
        <v>0</v>
      </c>
      <c r="F26" s="84">
        <f>NOV!M$32</f>
        <v>0</v>
      </c>
      <c r="G26" s="84">
        <f>DEC!M$32</f>
        <v>0</v>
      </c>
      <c r="H26" s="84">
        <f>JAN!M$32</f>
        <v>0</v>
      </c>
      <c r="I26" s="84">
        <f>FEB!M$32</f>
        <v>0</v>
      </c>
      <c r="J26" s="84">
        <f>MAR!M$32</f>
        <v>0</v>
      </c>
      <c r="K26" s="84">
        <f>APR!M$32</f>
        <v>0</v>
      </c>
      <c r="L26" s="84">
        <f>MAY!M$32</f>
        <v>0</v>
      </c>
      <c r="M26" s="84">
        <f>JUN!M$32</f>
        <v>0</v>
      </c>
      <c r="N26" s="84">
        <f>JUL!M$32</f>
        <v>0</v>
      </c>
      <c r="O26" s="84">
        <f>AUG!M$32</f>
        <v>0</v>
      </c>
      <c r="P26" s="137">
        <f t="shared" si="6"/>
        <v>0</v>
      </c>
      <c r="Q26" s="83">
        <f t="shared" si="4"/>
        <v>0</v>
      </c>
      <c r="R26" s="156" t="str">
        <f t="shared" si="5"/>
        <v>-</v>
      </c>
    </row>
    <row r="27" spans="1:18" ht="15.6" x14ac:dyDescent="0.3">
      <c r="A27" s="69"/>
      <c r="B27" s="69" t="str">
        <f>Budget!B23</f>
        <v>Total Expenses</v>
      </c>
      <c r="C27" s="116">
        <f>SUM(C18:C26)</f>
        <v>0</v>
      </c>
      <c r="D27" s="116">
        <f t="shared" ref="D27:O27" si="7">SUM(D18:D26)</f>
        <v>0</v>
      </c>
      <c r="E27" s="116">
        <f t="shared" si="7"/>
        <v>0</v>
      </c>
      <c r="F27" s="116">
        <f t="shared" si="7"/>
        <v>0</v>
      </c>
      <c r="G27" s="116">
        <f t="shared" si="7"/>
        <v>0</v>
      </c>
      <c r="H27" s="116">
        <f t="shared" si="7"/>
        <v>0</v>
      </c>
      <c r="I27" s="116">
        <f t="shared" si="7"/>
        <v>0</v>
      </c>
      <c r="J27" s="116">
        <f t="shared" si="7"/>
        <v>0</v>
      </c>
      <c r="K27" s="116">
        <f t="shared" si="7"/>
        <v>0</v>
      </c>
      <c r="L27" s="116">
        <f t="shared" si="7"/>
        <v>0</v>
      </c>
      <c r="M27" s="116">
        <f t="shared" si="7"/>
        <v>0</v>
      </c>
      <c r="N27" s="116">
        <f t="shared" si="7"/>
        <v>0</v>
      </c>
      <c r="O27" s="116">
        <f t="shared" si="7"/>
        <v>0</v>
      </c>
      <c r="P27" s="143">
        <f>SUM(P18:P26)</f>
        <v>0</v>
      </c>
      <c r="Q27" s="144">
        <f>SUM(Q18:Q26)</f>
        <v>0</v>
      </c>
      <c r="R27" s="158" t="str">
        <f t="shared" si="5"/>
        <v>-</v>
      </c>
    </row>
    <row r="28" spans="1:18" x14ac:dyDescent="0.3">
      <c r="A28" s="26"/>
      <c r="B28" s="26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45"/>
      <c r="Q28" s="118"/>
      <c r="R28" s="119"/>
    </row>
    <row r="29" spans="1:18" ht="16.2" thickBot="1" x14ac:dyDescent="0.35">
      <c r="A29" s="69" t="s">
        <v>75</v>
      </c>
      <c r="B29" s="69"/>
      <c r="C29" s="146">
        <f>+C15-C27</f>
        <v>0</v>
      </c>
      <c r="D29" s="146">
        <f t="shared" ref="D29:O29" si="8">+D15-D27</f>
        <v>0</v>
      </c>
      <c r="E29" s="146">
        <f t="shared" si="8"/>
        <v>0</v>
      </c>
      <c r="F29" s="146">
        <f t="shared" si="8"/>
        <v>0</v>
      </c>
      <c r="G29" s="146">
        <f t="shared" si="8"/>
        <v>0</v>
      </c>
      <c r="H29" s="146">
        <f t="shared" si="8"/>
        <v>0</v>
      </c>
      <c r="I29" s="146">
        <f t="shared" si="8"/>
        <v>0</v>
      </c>
      <c r="J29" s="146">
        <f t="shared" si="8"/>
        <v>0</v>
      </c>
      <c r="K29" s="146">
        <f t="shared" si="8"/>
        <v>0</v>
      </c>
      <c r="L29" s="146">
        <f t="shared" si="8"/>
        <v>0</v>
      </c>
      <c r="M29" s="146">
        <f t="shared" si="8"/>
        <v>0</v>
      </c>
      <c r="N29" s="146">
        <f t="shared" si="8"/>
        <v>0</v>
      </c>
      <c r="O29" s="146">
        <f t="shared" si="8"/>
        <v>0</v>
      </c>
      <c r="P29" s="121">
        <f>+P15-P27</f>
        <v>0</v>
      </c>
      <c r="Q29" s="122">
        <f>+C29-P29</f>
        <v>0</v>
      </c>
      <c r="R29" s="123" t="str">
        <f>IF(C29=0,"-",IF(Q29/C29&gt;0,Q29/C29,"-"))</f>
        <v>-</v>
      </c>
    </row>
    <row r="30" spans="1:18" ht="14.4" thickTop="1" x14ac:dyDescent="0.3"/>
  </sheetData>
  <mergeCells count="8">
    <mergeCell ref="A1:R1"/>
    <mergeCell ref="A2:R2"/>
    <mergeCell ref="A3:R3"/>
    <mergeCell ref="A4:R4"/>
    <mergeCell ref="C6:C7"/>
    <mergeCell ref="P6:P7"/>
    <mergeCell ref="Q6:Q7"/>
    <mergeCell ref="R6:R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42"/>
  <sheetViews>
    <sheetView zoomScale="93" zoomScaleNormal="93" workbookViewId="0">
      <selection activeCell="E8" sqref="E8"/>
    </sheetView>
  </sheetViews>
  <sheetFormatPr defaultColWidth="9.109375" defaultRowHeight="13.8" x14ac:dyDescent="0.3"/>
  <cols>
    <col min="1" max="1" width="28.88671875" style="8" bestFit="1" customWidth="1"/>
    <col min="2" max="14" width="12.6640625" style="8" customWidth="1"/>
    <col min="15" max="16384" width="9.109375" style="8"/>
  </cols>
  <sheetData>
    <row r="1" spans="1:15" ht="15.6" x14ac:dyDescent="0.3">
      <c r="A1" s="16" t="str">
        <f>Budget!A1</f>
        <v>Wisconsin EA</v>
      </c>
    </row>
    <row r="2" spans="1:15" ht="15.6" x14ac:dyDescent="0.3">
      <c r="A2" s="16" t="s">
        <v>49</v>
      </c>
    </row>
    <row r="5" spans="1:15" x14ac:dyDescent="0.3">
      <c r="A5" s="36"/>
      <c r="B5" s="56" t="s">
        <v>36</v>
      </c>
      <c r="C5" s="56" t="s">
        <v>37</v>
      </c>
      <c r="D5" s="56" t="s">
        <v>38</v>
      </c>
      <c r="E5" s="56" t="s">
        <v>39</v>
      </c>
      <c r="F5" s="56" t="s">
        <v>40</v>
      </c>
      <c r="G5" s="56" t="s">
        <v>41</v>
      </c>
      <c r="H5" s="56" t="s">
        <v>42</v>
      </c>
      <c r="I5" s="56" t="s">
        <v>43</v>
      </c>
      <c r="J5" s="56" t="s">
        <v>44</v>
      </c>
      <c r="K5" s="56" t="s">
        <v>45</v>
      </c>
      <c r="L5" s="56" t="s">
        <v>46</v>
      </c>
      <c r="M5" s="56" t="s">
        <v>47</v>
      </c>
      <c r="N5" s="56" t="s">
        <v>48</v>
      </c>
      <c r="O5" s="36"/>
    </row>
    <row r="6" spans="1:15" x14ac:dyDescent="0.3">
      <c r="A6" s="36" t="s">
        <v>99</v>
      </c>
      <c r="B6" s="147">
        <v>1255.6600000000001</v>
      </c>
      <c r="C6" s="147">
        <f>B16</f>
        <v>1255.6600000000001</v>
      </c>
      <c r="D6" s="147">
        <f t="shared" ref="D6:M6" si="0">C16</f>
        <v>1255.6600000000001</v>
      </c>
      <c r="E6" s="147">
        <f t="shared" si="0"/>
        <v>1255.6600000000001</v>
      </c>
      <c r="F6" s="147">
        <f t="shared" si="0"/>
        <v>1255.6600000000001</v>
      </c>
      <c r="G6" s="147">
        <f t="shared" si="0"/>
        <v>1255.6600000000001</v>
      </c>
      <c r="H6" s="147">
        <f t="shared" si="0"/>
        <v>1255.6600000000001</v>
      </c>
      <c r="I6" s="147">
        <f t="shared" si="0"/>
        <v>1255.6600000000001</v>
      </c>
      <c r="J6" s="147">
        <f t="shared" si="0"/>
        <v>1255.6600000000001</v>
      </c>
      <c r="K6" s="147">
        <f t="shared" si="0"/>
        <v>1255.6600000000001</v>
      </c>
      <c r="L6" s="147">
        <f t="shared" si="0"/>
        <v>1255.6600000000001</v>
      </c>
      <c r="M6" s="147">
        <f t="shared" si="0"/>
        <v>1255.6600000000001</v>
      </c>
      <c r="N6" s="148">
        <f>B6</f>
        <v>1255.6600000000001</v>
      </c>
      <c r="O6" s="36"/>
    </row>
    <row r="7" spans="1:15" x14ac:dyDescent="0.3">
      <c r="A7" s="36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36"/>
    </row>
    <row r="8" spans="1:15" x14ac:dyDescent="0.3">
      <c r="A8" s="36" t="s">
        <v>35</v>
      </c>
      <c r="B8" s="149">
        <f>SEP!E13</f>
        <v>0</v>
      </c>
      <c r="C8" s="149">
        <f>OCT!E13</f>
        <v>0</v>
      </c>
      <c r="D8" s="149">
        <f>NOV!E13</f>
        <v>0</v>
      </c>
      <c r="E8" s="149">
        <f>DEC!E13</f>
        <v>0</v>
      </c>
      <c r="F8" s="149">
        <f>JAN!E13</f>
        <v>0</v>
      </c>
      <c r="G8" s="149">
        <f>FEB!E13</f>
        <v>0</v>
      </c>
      <c r="H8" s="149">
        <f>MAR!E13</f>
        <v>0</v>
      </c>
      <c r="I8" s="149">
        <f>APR!E13</f>
        <v>0</v>
      </c>
      <c r="J8" s="149">
        <f>MAY!E13</f>
        <v>0</v>
      </c>
      <c r="K8" s="149">
        <f>JUN!E13</f>
        <v>0</v>
      </c>
      <c r="L8" s="149">
        <f>JUL!E13</f>
        <v>0</v>
      </c>
      <c r="M8" s="149">
        <f>AUG!E13</f>
        <v>0</v>
      </c>
      <c r="N8" s="149">
        <f>SUM(B8:M8)</f>
        <v>0</v>
      </c>
      <c r="O8" s="36"/>
    </row>
    <row r="9" spans="1:15" x14ac:dyDescent="0.3">
      <c r="A9" s="36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36"/>
    </row>
    <row r="10" spans="1:15" x14ac:dyDescent="0.3">
      <c r="A10" s="36" t="s">
        <v>61</v>
      </c>
      <c r="B10" s="149">
        <f>-SEP!E33</f>
        <v>0</v>
      </c>
      <c r="C10" s="149">
        <f>-OCT!E33</f>
        <v>0</v>
      </c>
      <c r="D10" s="149">
        <f>-NOV!E33</f>
        <v>0</v>
      </c>
      <c r="E10" s="149">
        <f>-DEC!E33</f>
        <v>0</v>
      </c>
      <c r="F10" s="149">
        <f>-JAN!E33</f>
        <v>0</v>
      </c>
      <c r="G10" s="149">
        <f>-FEB!E33</f>
        <v>0</v>
      </c>
      <c r="H10" s="149">
        <f>-MAR!E33</f>
        <v>0</v>
      </c>
      <c r="I10" s="149">
        <f>-APR!E33</f>
        <v>0</v>
      </c>
      <c r="J10" s="149">
        <f>-MAY!E33</f>
        <v>0</v>
      </c>
      <c r="K10" s="149">
        <f>-JUN!E33</f>
        <v>0</v>
      </c>
      <c r="L10" s="149">
        <f>-JUL!E33</f>
        <v>0</v>
      </c>
      <c r="M10" s="149">
        <f>-AUG!E33</f>
        <v>0</v>
      </c>
      <c r="N10" s="149">
        <f>SUM(B10:M10)</f>
        <v>0</v>
      </c>
      <c r="O10" s="36"/>
    </row>
    <row r="11" spans="1:15" x14ac:dyDescent="0.3">
      <c r="A11" s="36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36"/>
    </row>
    <row r="12" spans="1:15" x14ac:dyDescent="0.3">
      <c r="A12" s="36" t="s">
        <v>100</v>
      </c>
      <c r="B12" s="149">
        <v>0</v>
      </c>
      <c r="C12" s="149"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f>M12</f>
        <v>0</v>
      </c>
      <c r="O12" s="36"/>
    </row>
    <row r="13" spans="1:15" x14ac:dyDescent="0.3">
      <c r="A13" s="3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36"/>
    </row>
    <row r="14" spans="1:15" x14ac:dyDescent="0.3">
      <c r="A14" s="36" t="s">
        <v>101</v>
      </c>
      <c r="B14" s="149">
        <v>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36"/>
    </row>
    <row r="15" spans="1:15" x14ac:dyDescent="0.3">
      <c r="A15" s="3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36"/>
    </row>
    <row r="16" spans="1:15" ht="14.4" thickBot="1" x14ac:dyDescent="0.35">
      <c r="A16" s="36" t="s">
        <v>97</v>
      </c>
      <c r="B16" s="150">
        <f>SUM(B6:B15)</f>
        <v>1255.6600000000001</v>
      </c>
      <c r="C16" s="150">
        <f t="shared" ref="C16:N16" si="1">SUM(C6:C15)</f>
        <v>1255.6600000000001</v>
      </c>
      <c r="D16" s="150">
        <f t="shared" si="1"/>
        <v>1255.6600000000001</v>
      </c>
      <c r="E16" s="150">
        <f t="shared" si="1"/>
        <v>1255.6600000000001</v>
      </c>
      <c r="F16" s="150">
        <f t="shared" si="1"/>
        <v>1255.6600000000001</v>
      </c>
      <c r="G16" s="150">
        <f t="shared" si="1"/>
        <v>1255.6600000000001</v>
      </c>
      <c r="H16" s="150">
        <f t="shared" si="1"/>
        <v>1255.6600000000001</v>
      </c>
      <c r="I16" s="150">
        <f t="shared" si="1"/>
        <v>1255.6600000000001</v>
      </c>
      <c r="J16" s="150">
        <f t="shared" si="1"/>
        <v>1255.6600000000001</v>
      </c>
      <c r="K16" s="150">
        <f t="shared" si="1"/>
        <v>1255.6600000000001</v>
      </c>
      <c r="L16" s="150">
        <f t="shared" si="1"/>
        <v>1255.6600000000001</v>
      </c>
      <c r="M16" s="150">
        <f t="shared" si="1"/>
        <v>1255.6600000000001</v>
      </c>
      <c r="N16" s="150">
        <f t="shared" si="1"/>
        <v>1255.6600000000001</v>
      </c>
      <c r="O16" s="36"/>
    </row>
    <row r="17" spans="1:15" ht="14.4" thickTop="1" x14ac:dyDescent="0.3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36"/>
    </row>
    <row r="18" spans="1:15" x14ac:dyDescent="0.3">
      <c r="A18" s="36" t="s">
        <v>98</v>
      </c>
      <c r="B18" s="152">
        <v>1372.46</v>
      </c>
      <c r="C18" s="152">
        <v>2086.91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26"/>
      <c r="O18" s="36"/>
    </row>
    <row r="19" spans="1:15" x14ac:dyDescent="0.3">
      <c r="A19" s="3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6"/>
    </row>
    <row r="20" spans="1:15" x14ac:dyDescent="0.3">
      <c r="A20" s="36" t="s">
        <v>102</v>
      </c>
      <c r="B20" s="164">
        <f>-B41</f>
        <v>0</v>
      </c>
      <c r="C20" s="164">
        <f t="shared" ref="C20:M20" si="2">-C41</f>
        <v>0</v>
      </c>
      <c r="D20" s="164">
        <f t="shared" si="2"/>
        <v>0</v>
      </c>
      <c r="E20" s="164">
        <f t="shared" si="2"/>
        <v>0</v>
      </c>
      <c r="F20" s="164">
        <f t="shared" si="2"/>
        <v>0</v>
      </c>
      <c r="G20" s="164">
        <f t="shared" si="2"/>
        <v>0</v>
      </c>
      <c r="H20" s="164">
        <f t="shared" si="2"/>
        <v>0</v>
      </c>
      <c r="I20" s="164">
        <f t="shared" si="2"/>
        <v>0</v>
      </c>
      <c r="J20" s="164">
        <f t="shared" si="2"/>
        <v>0</v>
      </c>
      <c r="K20" s="164">
        <f t="shared" si="2"/>
        <v>0</v>
      </c>
      <c r="L20" s="164">
        <f t="shared" si="2"/>
        <v>0</v>
      </c>
      <c r="M20" s="164">
        <f t="shared" si="2"/>
        <v>0</v>
      </c>
      <c r="N20" s="118"/>
      <c r="O20" s="36"/>
    </row>
    <row r="21" spans="1:15" x14ac:dyDescent="0.3">
      <c r="A21" s="3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36"/>
    </row>
    <row r="22" spans="1:15" ht="14.4" thickBot="1" x14ac:dyDescent="0.35">
      <c r="A22" s="36" t="s">
        <v>103</v>
      </c>
      <c r="B22" s="151">
        <f>+B20+B18</f>
        <v>1372.46</v>
      </c>
      <c r="C22" s="151">
        <f t="shared" ref="C22:M22" si="3">+C20+C18</f>
        <v>2086.91</v>
      </c>
      <c r="D22" s="151">
        <f t="shared" si="3"/>
        <v>0</v>
      </c>
      <c r="E22" s="151">
        <f t="shared" si="3"/>
        <v>0</v>
      </c>
      <c r="F22" s="151">
        <f t="shared" si="3"/>
        <v>0</v>
      </c>
      <c r="G22" s="151">
        <f t="shared" si="3"/>
        <v>0</v>
      </c>
      <c r="H22" s="151">
        <f t="shared" si="3"/>
        <v>0</v>
      </c>
      <c r="I22" s="151">
        <f t="shared" si="3"/>
        <v>0</v>
      </c>
      <c r="J22" s="151">
        <f t="shared" si="3"/>
        <v>0</v>
      </c>
      <c r="K22" s="151">
        <f t="shared" si="3"/>
        <v>0</v>
      </c>
      <c r="L22" s="151">
        <f t="shared" si="3"/>
        <v>0</v>
      </c>
      <c r="M22" s="151">
        <f t="shared" si="3"/>
        <v>0</v>
      </c>
      <c r="N22" s="26"/>
      <c r="O22" s="36"/>
    </row>
    <row r="23" spans="1:15" ht="14.4" thickTop="1" x14ac:dyDescent="0.3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36"/>
    </row>
    <row r="24" spans="1:15" x14ac:dyDescent="0.3">
      <c r="A24" s="3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6"/>
    </row>
    <row r="25" spans="1:15" ht="14.4" thickBot="1" x14ac:dyDescent="0.35">
      <c r="A25" s="36" t="s">
        <v>95</v>
      </c>
      <c r="B25" s="151">
        <f>+B22-B16</f>
        <v>116.79999999999995</v>
      </c>
      <c r="C25" s="151">
        <f t="shared" ref="C25:M25" si="4">+C22-C16</f>
        <v>831.24999999999977</v>
      </c>
      <c r="D25" s="151">
        <f t="shared" si="4"/>
        <v>-1255.6600000000001</v>
      </c>
      <c r="E25" s="151">
        <f t="shared" si="4"/>
        <v>-1255.6600000000001</v>
      </c>
      <c r="F25" s="151">
        <f t="shared" si="4"/>
        <v>-1255.6600000000001</v>
      </c>
      <c r="G25" s="151">
        <f t="shared" si="4"/>
        <v>-1255.6600000000001</v>
      </c>
      <c r="H25" s="151">
        <f t="shared" si="4"/>
        <v>-1255.6600000000001</v>
      </c>
      <c r="I25" s="151">
        <f t="shared" si="4"/>
        <v>-1255.6600000000001</v>
      </c>
      <c r="J25" s="151">
        <f t="shared" si="4"/>
        <v>-1255.6600000000001</v>
      </c>
      <c r="K25" s="151">
        <f t="shared" si="4"/>
        <v>-1255.6600000000001</v>
      </c>
      <c r="L25" s="151">
        <f t="shared" si="4"/>
        <v>-1255.6600000000001</v>
      </c>
      <c r="M25" s="151">
        <f t="shared" si="4"/>
        <v>-1255.6600000000001</v>
      </c>
    </row>
    <row r="26" spans="1:15" ht="14.4" thickTop="1" x14ac:dyDescent="0.3"/>
    <row r="27" spans="1:15" x14ac:dyDescent="0.3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</row>
    <row r="28" spans="1:15" x14ac:dyDescent="0.3">
      <c r="A28" s="36" t="s">
        <v>96</v>
      </c>
    </row>
    <row r="29" spans="1:15" x14ac:dyDescent="0.3">
      <c r="A29" s="8">
        <f>SEP!B23</f>
        <v>0</v>
      </c>
      <c r="B29" s="163">
        <f>SEP!D23</f>
        <v>0</v>
      </c>
      <c r="C29" s="163"/>
    </row>
    <row r="30" spans="1:15" x14ac:dyDescent="0.3">
      <c r="A30" s="8">
        <f>OCT!B21</f>
        <v>0</v>
      </c>
      <c r="C30" s="163">
        <f>OCT!D21</f>
        <v>0</v>
      </c>
    </row>
    <row r="40" spans="2:13" x14ac:dyDescent="0.3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2:13" ht="14.4" thickBot="1" x14ac:dyDescent="0.35">
      <c r="B41" s="151">
        <f>SUM(B29:B40)</f>
        <v>0</v>
      </c>
      <c r="C41" s="151">
        <f t="shared" ref="C41:M41" si="5">SUM(C29:C40)</f>
        <v>0</v>
      </c>
      <c r="D41" s="151">
        <f t="shared" si="5"/>
        <v>0</v>
      </c>
      <c r="E41" s="151">
        <f t="shared" si="5"/>
        <v>0</v>
      </c>
      <c r="F41" s="151">
        <f t="shared" si="5"/>
        <v>0</v>
      </c>
      <c r="G41" s="151">
        <f t="shared" si="5"/>
        <v>0</v>
      </c>
      <c r="H41" s="151">
        <f t="shared" si="5"/>
        <v>0</v>
      </c>
      <c r="I41" s="151">
        <f t="shared" si="5"/>
        <v>0</v>
      </c>
      <c r="J41" s="151">
        <f t="shared" si="5"/>
        <v>0</v>
      </c>
      <c r="K41" s="151">
        <f t="shared" si="5"/>
        <v>0</v>
      </c>
      <c r="L41" s="151">
        <f t="shared" si="5"/>
        <v>0</v>
      </c>
      <c r="M41" s="151">
        <f t="shared" si="5"/>
        <v>0</v>
      </c>
    </row>
    <row r="42" spans="2:13" ht="14.4" thickTop="1" x14ac:dyDescent="0.3"/>
  </sheetData>
  <printOptions headings="1" gridLines="1"/>
  <pageMargins left="0" right="0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zoomScaleNormal="100" workbookViewId="0">
      <selection activeCell="O11" sqref="O11"/>
    </sheetView>
  </sheetViews>
  <sheetFormatPr defaultColWidth="9.109375" defaultRowHeight="13.8" x14ac:dyDescent="0.3"/>
  <cols>
    <col min="1" max="1" width="30.88671875" style="8" customWidth="1"/>
    <col min="2" max="2" width="10.33203125" style="8" customWidth="1"/>
    <col min="3" max="3" width="10.44140625" style="8" customWidth="1"/>
    <col min="4" max="4" width="10.33203125" style="8" bestFit="1" customWidth="1"/>
    <col min="5" max="5" width="11.5546875" style="8" customWidth="1"/>
    <col min="6" max="6" width="8.5546875" style="8" customWidth="1"/>
    <col min="7" max="7" width="1.6640625" style="8" customWidth="1"/>
    <col min="8" max="8" width="31.44140625" style="8" bestFit="1" customWidth="1"/>
    <col min="9" max="9" width="10.33203125" style="8" customWidth="1"/>
    <col min="10" max="10" width="9.109375" style="8"/>
    <col min="11" max="11" width="12.109375" style="8" customWidth="1"/>
    <col min="12" max="16384" width="9.109375" style="8"/>
  </cols>
  <sheetData>
    <row r="1" spans="1:11" ht="15.6" x14ac:dyDescent="0.3">
      <c r="A1" s="16" t="s">
        <v>21</v>
      </c>
      <c r="B1" s="16"/>
      <c r="C1" s="16"/>
      <c r="D1" s="165"/>
      <c r="E1" s="36" t="s">
        <v>107</v>
      </c>
      <c r="G1" s="17"/>
    </row>
    <row r="2" spans="1:11" ht="15.6" x14ac:dyDescent="0.3">
      <c r="A2" s="18"/>
      <c r="B2" s="18"/>
      <c r="C2" s="18"/>
      <c r="D2" s="166"/>
      <c r="E2" s="36" t="s">
        <v>82</v>
      </c>
      <c r="G2" s="17"/>
    </row>
    <row r="3" spans="1:11" x14ac:dyDescent="0.3">
      <c r="G3" s="17"/>
    </row>
    <row r="4" spans="1:11" ht="14.4" x14ac:dyDescent="0.3">
      <c r="A4" s="19" t="s">
        <v>5</v>
      </c>
      <c r="B4" s="19"/>
      <c r="C4" s="7">
        <f>+Budget!C23</f>
        <v>0</v>
      </c>
      <c r="D4" s="8" t="s">
        <v>108</v>
      </c>
      <c r="G4" s="20"/>
      <c r="H4" s="23" t="s">
        <v>22</v>
      </c>
    </row>
    <row r="5" spans="1:11" ht="14.4" x14ac:dyDescent="0.3">
      <c r="C5" s="1"/>
      <c r="G5" s="20"/>
      <c r="H5" s="8" t="s">
        <v>77</v>
      </c>
      <c r="I5" s="21">
        <f>IF(C15=0,,+$F$23*D15)</f>
        <v>0</v>
      </c>
    </row>
    <row r="6" spans="1:11" ht="14.4" x14ac:dyDescent="0.3">
      <c r="A6" s="22" t="s">
        <v>23</v>
      </c>
      <c r="B6" s="22"/>
      <c r="C6" s="4"/>
      <c r="G6" s="20"/>
      <c r="H6" s="8" t="s">
        <v>76</v>
      </c>
      <c r="I6" s="21">
        <f t="shared" ref="I6:I10" si="0">IF(C16=0,,+$F$23*D16)</f>
        <v>0</v>
      </c>
    </row>
    <row r="7" spans="1:11" ht="14.4" x14ac:dyDescent="0.3">
      <c r="A7" s="8" t="s">
        <v>24</v>
      </c>
      <c r="C7" s="2">
        <f>-Budget!C6</f>
        <v>0</v>
      </c>
      <c r="D7" s="8" t="s">
        <v>109</v>
      </c>
      <c r="G7" s="20"/>
      <c r="H7" s="8" t="s">
        <v>80</v>
      </c>
      <c r="I7" s="21">
        <f t="shared" si="0"/>
        <v>0</v>
      </c>
    </row>
    <row r="8" spans="1:11" ht="14.4" x14ac:dyDescent="0.3">
      <c r="A8" s="8" t="s">
        <v>16</v>
      </c>
      <c r="C8" s="2">
        <f>-Budget!C7</f>
        <v>0</v>
      </c>
      <c r="D8" s="8" t="s">
        <v>109</v>
      </c>
      <c r="G8" s="20"/>
      <c r="H8" s="8" t="s">
        <v>78</v>
      </c>
      <c r="I8" s="21">
        <f t="shared" si="0"/>
        <v>0</v>
      </c>
    </row>
    <row r="9" spans="1:11" ht="14.4" x14ac:dyDescent="0.3">
      <c r="A9" s="23" t="s">
        <v>2</v>
      </c>
      <c r="B9" s="23"/>
      <c r="C9" s="5">
        <f>-Budget!C8+Budget!C9+Budget!C10</f>
        <v>0</v>
      </c>
      <c r="D9" s="8" t="s">
        <v>109</v>
      </c>
      <c r="G9" s="20"/>
      <c r="H9" s="8" t="s">
        <v>79</v>
      </c>
      <c r="I9" s="21">
        <f t="shared" si="0"/>
        <v>0</v>
      </c>
    </row>
    <row r="10" spans="1:11" s="17" customFormat="1" ht="14.4" x14ac:dyDescent="0.3">
      <c r="A10" s="24"/>
      <c r="B10" s="24"/>
      <c r="C10" s="6"/>
      <c r="G10" s="20"/>
      <c r="H10" s="8" t="s">
        <v>81</v>
      </c>
      <c r="I10" s="21">
        <f t="shared" si="0"/>
        <v>0</v>
      </c>
      <c r="J10" s="8"/>
      <c r="K10" s="8"/>
    </row>
    <row r="11" spans="1:11" ht="15" thickBot="1" x14ac:dyDescent="0.35">
      <c r="A11" s="25" t="s">
        <v>34</v>
      </c>
      <c r="B11" s="25"/>
      <c r="C11" s="3">
        <f>SUM(C4:C9)</f>
        <v>0</v>
      </c>
      <c r="G11" s="20"/>
    </row>
    <row r="12" spans="1:11" ht="14.4" thickTop="1" x14ac:dyDescent="0.3">
      <c r="G12" s="20"/>
      <c r="H12" s="17"/>
      <c r="I12" s="17"/>
      <c r="J12" s="17"/>
      <c r="K12" s="17"/>
    </row>
    <row r="13" spans="1:11" x14ac:dyDescent="0.3">
      <c r="A13" s="22" t="s">
        <v>31</v>
      </c>
      <c r="B13" s="26"/>
      <c r="G13" s="20"/>
    </row>
    <row r="14" spans="1:11" ht="27.6" x14ac:dyDescent="0.3">
      <c r="B14" s="27" t="s">
        <v>50</v>
      </c>
      <c r="C14" s="27" t="s">
        <v>51</v>
      </c>
      <c r="D14" s="28" t="s">
        <v>30</v>
      </c>
      <c r="E14" s="28" t="s">
        <v>27</v>
      </c>
      <c r="F14" s="29"/>
      <c r="G14" s="20"/>
      <c r="H14" s="8" t="s">
        <v>25</v>
      </c>
    </row>
    <row r="15" spans="1:11" ht="14.4" x14ac:dyDescent="0.3">
      <c r="A15" s="8" t="s">
        <v>77</v>
      </c>
      <c r="B15" s="30"/>
      <c r="C15" s="30"/>
      <c r="D15" s="42">
        <v>1</v>
      </c>
      <c r="E15" s="31">
        <f t="shared" ref="E15:E20" si="1">+C15*D15</f>
        <v>0</v>
      </c>
      <c r="G15" s="20"/>
      <c r="I15" s="8" t="s">
        <v>26</v>
      </c>
    </row>
    <row r="16" spans="1:11" ht="14.4" x14ac:dyDescent="0.3">
      <c r="A16" s="8" t="s">
        <v>76</v>
      </c>
      <c r="B16" s="30"/>
      <c r="C16" s="30"/>
      <c r="D16" s="42">
        <v>0.5</v>
      </c>
      <c r="E16" s="31">
        <f t="shared" si="1"/>
        <v>0</v>
      </c>
      <c r="G16" s="20"/>
      <c r="H16" s="8" t="s">
        <v>77</v>
      </c>
      <c r="I16" s="32">
        <f>+C15</f>
        <v>0</v>
      </c>
      <c r="J16" s="21">
        <f t="shared" ref="J16:J21" si="2">+I5</f>
        <v>0</v>
      </c>
      <c r="K16" s="21" t="str">
        <f>IF($C$15=0," ",+I16*J16)</f>
        <v xml:space="preserve"> </v>
      </c>
    </row>
    <row r="17" spans="1:11" ht="14.4" x14ac:dyDescent="0.3">
      <c r="A17" s="8" t="s">
        <v>80</v>
      </c>
      <c r="B17" s="30"/>
      <c r="C17" s="30"/>
      <c r="D17" s="42">
        <v>0.25</v>
      </c>
      <c r="E17" s="31">
        <f t="shared" si="1"/>
        <v>0</v>
      </c>
      <c r="G17" s="20"/>
      <c r="H17" s="8" t="s">
        <v>76</v>
      </c>
      <c r="I17" s="32">
        <f>+C16</f>
        <v>0</v>
      </c>
      <c r="J17" s="21">
        <f t="shared" si="2"/>
        <v>0</v>
      </c>
      <c r="K17" s="21" t="str">
        <f t="shared" ref="K17:K21" si="3">IF($C$15=0," ",+I17*J17)</f>
        <v xml:space="preserve"> </v>
      </c>
    </row>
    <row r="18" spans="1:11" ht="14.4" x14ac:dyDescent="0.3">
      <c r="A18" s="8" t="s">
        <v>78</v>
      </c>
      <c r="B18" s="30"/>
      <c r="C18" s="30"/>
      <c r="D18" s="42">
        <v>0.25</v>
      </c>
      <c r="E18" s="31">
        <f t="shared" si="1"/>
        <v>0</v>
      </c>
      <c r="G18" s="20"/>
      <c r="H18" s="8" t="s">
        <v>80</v>
      </c>
      <c r="I18" s="32">
        <f t="shared" ref="I18:I21" si="4">+C17</f>
        <v>0</v>
      </c>
      <c r="J18" s="21">
        <f t="shared" si="2"/>
        <v>0</v>
      </c>
      <c r="K18" s="21" t="str">
        <f t="shared" si="3"/>
        <v xml:space="preserve"> </v>
      </c>
    </row>
    <row r="19" spans="1:11" ht="14.4" x14ac:dyDescent="0.3">
      <c r="A19" s="8" t="s">
        <v>79</v>
      </c>
      <c r="B19" s="30"/>
      <c r="C19" s="30"/>
      <c r="D19" s="42">
        <f>+D18/2</f>
        <v>0.125</v>
      </c>
      <c r="E19" s="44">
        <f t="shared" si="1"/>
        <v>0</v>
      </c>
      <c r="G19" s="20"/>
      <c r="H19" s="8" t="s">
        <v>78</v>
      </c>
      <c r="I19" s="32">
        <f t="shared" si="4"/>
        <v>0</v>
      </c>
      <c r="J19" s="21">
        <f t="shared" si="2"/>
        <v>0</v>
      </c>
      <c r="K19" s="21" t="str">
        <f t="shared" si="3"/>
        <v xml:space="preserve"> </v>
      </c>
    </row>
    <row r="20" spans="1:11" ht="14.4" x14ac:dyDescent="0.3">
      <c r="A20" s="8" t="s">
        <v>81</v>
      </c>
      <c r="B20" s="30"/>
      <c r="C20" s="33"/>
      <c r="D20" s="43">
        <f>+D19/2</f>
        <v>6.25E-2</v>
      </c>
      <c r="E20" s="34">
        <f t="shared" si="1"/>
        <v>0</v>
      </c>
      <c r="F20" s="35"/>
      <c r="G20" s="20"/>
      <c r="H20" s="8" t="s">
        <v>79</v>
      </c>
      <c r="I20" s="32">
        <f t="shared" si="4"/>
        <v>0</v>
      </c>
      <c r="J20" s="21">
        <f t="shared" si="2"/>
        <v>0</v>
      </c>
      <c r="K20" s="21" t="str">
        <f t="shared" si="3"/>
        <v xml:space="preserve"> </v>
      </c>
    </row>
    <row r="21" spans="1:11" ht="14.4" thickBot="1" x14ac:dyDescent="0.35">
      <c r="A21" s="36" t="s">
        <v>29</v>
      </c>
      <c r="B21" s="37">
        <f>SUM(B15:B20)</f>
        <v>0</v>
      </c>
      <c r="C21" s="37">
        <f>SUM(C15:C20)</f>
        <v>0</v>
      </c>
      <c r="D21" s="38"/>
      <c r="E21" s="39">
        <f>SUM(E15:E20)</f>
        <v>0</v>
      </c>
      <c r="F21" s="24" t="s">
        <v>83</v>
      </c>
      <c r="G21" s="20"/>
      <c r="H21" s="8" t="s">
        <v>81</v>
      </c>
      <c r="I21" s="32">
        <f t="shared" si="4"/>
        <v>0</v>
      </c>
      <c r="J21" s="21">
        <f t="shared" si="2"/>
        <v>0</v>
      </c>
      <c r="K21" s="21" t="str">
        <f t="shared" si="3"/>
        <v xml:space="preserve"> </v>
      </c>
    </row>
    <row r="22" spans="1:11" ht="15" thickTop="1" thickBot="1" x14ac:dyDescent="0.35">
      <c r="F22" s="168" t="s">
        <v>106</v>
      </c>
      <c r="G22" s="20"/>
      <c r="K22" s="40">
        <f>SUM(K16:K21)</f>
        <v>0</v>
      </c>
    </row>
    <row r="23" spans="1:11" ht="15.6" thickTop="1" thickBot="1" x14ac:dyDescent="0.35">
      <c r="C23" s="41">
        <f>+C11</f>
        <v>0</v>
      </c>
      <c r="D23" s="8" t="s">
        <v>28</v>
      </c>
      <c r="E23" s="31">
        <f>+E21</f>
        <v>0</v>
      </c>
      <c r="F23" s="167">
        <f>IF(E23=0,,ROUND(+C23/E23,2))</f>
        <v>0</v>
      </c>
      <c r="G23" s="20"/>
    </row>
    <row r="24" spans="1:11" x14ac:dyDescent="0.3">
      <c r="G24" s="17"/>
    </row>
  </sheetData>
  <printOptions headings="1" gridLines="1"/>
  <pageMargins left="0" right="0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5"/>
  <sheetViews>
    <sheetView zoomScale="90" zoomScaleNormal="90" workbookViewId="0">
      <selection activeCell="A3" sqref="A3"/>
    </sheetView>
  </sheetViews>
  <sheetFormatPr defaultColWidth="9.109375" defaultRowHeight="13.8" x14ac:dyDescent="0.3"/>
  <cols>
    <col min="1" max="1" width="8.5546875" style="8" customWidth="1"/>
    <col min="2" max="2" width="7.44140625" style="8" customWidth="1"/>
    <col min="3" max="3" width="20.6640625" style="8" customWidth="1"/>
    <col min="4" max="13" width="12.6640625" style="8" customWidth="1"/>
    <col min="14" max="14" width="23.6640625" style="8" customWidth="1"/>
    <col min="15" max="15" width="1.6640625" style="8" customWidth="1"/>
    <col min="16" max="16" width="5.6640625" style="8" customWidth="1"/>
    <col min="17" max="17" width="29.5546875" style="8" customWidth="1"/>
    <col min="18" max="18" width="12.6640625" style="8" bestFit="1" customWidth="1"/>
    <col min="19" max="21" width="12.6640625" style="8" customWidth="1"/>
    <col min="22" max="16384" width="9.109375" style="8"/>
  </cols>
  <sheetData>
    <row r="1" spans="1:27" ht="18" x14ac:dyDescent="0.35">
      <c r="A1" s="175" t="str">
        <f>Budget!A1</f>
        <v>Wisconsin EA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5"/>
      <c r="O1" s="35"/>
      <c r="P1" s="179" t="str">
        <f>Budget!A1</f>
        <v>Wisconsin EA</v>
      </c>
      <c r="Q1" s="179"/>
      <c r="R1" s="179"/>
      <c r="S1" s="179"/>
      <c r="T1" s="179"/>
      <c r="U1" s="179"/>
      <c r="V1" s="35"/>
      <c r="W1" s="35"/>
      <c r="X1" s="35"/>
      <c r="Y1" s="35"/>
      <c r="Z1" s="35"/>
      <c r="AA1" s="35"/>
    </row>
    <row r="2" spans="1:27" ht="15.6" x14ac:dyDescent="0.3">
      <c r="A2" s="176">
        <v>44104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5"/>
      <c r="O2" s="35"/>
      <c r="P2" s="179" t="s">
        <v>56</v>
      </c>
      <c r="Q2" s="179"/>
      <c r="R2" s="179"/>
      <c r="S2" s="179"/>
      <c r="T2" s="179"/>
      <c r="U2" s="179"/>
      <c r="V2" s="35"/>
      <c r="W2" s="35"/>
      <c r="X2" s="35"/>
      <c r="Y2" s="35"/>
      <c r="Z2" s="35"/>
      <c r="AA2" s="35"/>
    </row>
    <row r="3" spans="1:27" ht="15.6" x14ac:dyDescent="0.3">
      <c r="A3" s="45"/>
      <c r="B3" s="46"/>
      <c r="C3" s="47"/>
      <c r="D3" s="46"/>
      <c r="E3" s="46"/>
      <c r="F3" s="46"/>
      <c r="G3" s="46"/>
      <c r="H3" s="46"/>
      <c r="I3" s="46"/>
      <c r="J3" s="46"/>
      <c r="M3" s="48"/>
      <c r="N3" s="35"/>
      <c r="O3" s="35"/>
      <c r="P3" s="180" t="s">
        <v>111</v>
      </c>
      <c r="Q3" s="180"/>
      <c r="R3" s="180"/>
      <c r="S3" s="180"/>
      <c r="T3" s="180"/>
      <c r="U3" s="180"/>
      <c r="V3" s="35"/>
      <c r="W3" s="35"/>
      <c r="X3" s="35"/>
      <c r="Y3" s="35"/>
      <c r="Z3" s="35"/>
      <c r="AA3" s="35"/>
    </row>
    <row r="4" spans="1:27" ht="16.2" thickBot="1" x14ac:dyDescent="0.3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49"/>
      <c r="N4" s="35"/>
      <c r="O4" s="35"/>
      <c r="P4" s="179" t="s">
        <v>84</v>
      </c>
      <c r="Q4" s="179"/>
      <c r="R4" s="179"/>
      <c r="S4" s="179"/>
      <c r="T4" s="179"/>
      <c r="U4" s="179"/>
      <c r="V4" s="35"/>
      <c r="W4" s="35"/>
      <c r="X4" s="35"/>
      <c r="Y4" s="35"/>
      <c r="Z4" s="35"/>
      <c r="AA4" s="35"/>
    </row>
    <row r="5" spans="1:27" s="62" customFormat="1" ht="15.6" x14ac:dyDescent="0.3">
      <c r="A5" s="50"/>
      <c r="B5" s="51"/>
      <c r="C5" s="52"/>
      <c r="D5" s="53"/>
      <c r="E5" s="54"/>
      <c r="F5" s="54"/>
      <c r="G5" s="54"/>
      <c r="H5" s="54"/>
      <c r="I5" s="54"/>
      <c r="J5" s="54"/>
      <c r="K5" s="55"/>
      <c r="L5" s="56"/>
      <c r="M5" s="57"/>
      <c r="N5" s="58"/>
      <c r="O5" s="58"/>
      <c r="P5" s="59"/>
      <c r="Q5" s="59"/>
      <c r="R5" s="59"/>
      <c r="S5" s="60"/>
      <c r="T5" s="60"/>
      <c r="U5" s="61"/>
      <c r="V5" s="58"/>
      <c r="W5" s="58"/>
      <c r="X5" s="58"/>
      <c r="Y5" s="58"/>
      <c r="Z5" s="58"/>
      <c r="AA5" s="51"/>
    </row>
    <row r="6" spans="1:27" s="72" customFormat="1" ht="28.8" x14ac:dyDescent="0.3">
      <c r="A6" s="63" t="s">
        <v>8</v>
      </c>
      <c r="B6" s="64"/>
      <c r="C6" s="65" t="s">
        <v>14</v>
      </c>
      <c r="D6" s="66" t="s">
        <v>10</v>
      </c>
      <c r="E6" s="67" t="str">
        <f>Budget!B5</f>
        <v>Local Dues</v>
      </c>
      <c r="F6" s="67" t="str">
        <f>Budget!B6</f>
        <v>Fund Raisers</v>
      </c>
      <c r="G6" s="67" t="str">
        <f>Budget!B7</f>
        <v xml:space="preserve">Interest </v>
      </c>
      <c r="H6" s="67" t="str">
        <f>Budget!B8</f>
        <v>Other Misc</v>
      </c>
      <c r="I6" s="67" t="s">
        <v>12</v>
      </c>
      <c r="J6" s="67" t="str">
        <f>Budget!B10</f>
        <v xml:space="preserve">Other </v>
      </c>
      <c r="K6" s="177" t="s">
        <v>13</v>
      </c>
      <c r="L6" s="178"/>
      <c r="M6" s="68" t="s">
        <v>11</v>
      </c>
      <c r="N6" s="58"/>
      <c r="O6" s="58"/>
      <c r="P6" s="69"/>
      <c r="Q6" s="69"/>
      <c r="R6" s="170" t="s">
        <v>6</v>
      </c>
      <c r="S6" s="172" t="s">
        <v>59</v>
      </c>
      <c r="T6" s="172" t="s">
        <v>57</v>
      </c>
      <c r="U6" s="172" t="s">
        <v>58</v>
      </c>
      <c r="V6" s="58"/>
      <c r="W6" s="58"/>
      <c r="X6" s="58"/>
      <c r="Y6" s="58"/>
      <c r="Z6" s="70"/>
      <c r="AA6" s="71"/>
    </row>
    <row r="7" spans="1:27" s="81" customFormat="1" ht="15.6" x14ac:dyDescent="0.3">
      <c r="A7" s="73"/>
      <c r="B7" s="74"/>
      <c r="C7" s="75"/>
      <c r="D7" s="76"/>
      <c r="E7" s="77"/>
      <c r="F7" s="77"/>
      <c r="G7" s="77"/>
      <c r="H7" s="77"/>
      <c r="I7" s="77"/>
      <c r="J7" s="77"/>
      <c r="K7" s="184"/>
      <c r="L7" s="185"/>
      <c r="M7" s="78"/>
      <c r="N7" s="79"/>
      <c r="O7" s="58"/>
      <c r="P7" s="69"/>
      <c r="Q7" s="69"/>
      <c r="R7" s="171"/>
      <c r="S7" s="173"/>
      <c r="T7" s="174"/>
      <c r="U7" s="174"/>
      <c r="V7" s="58"/>
      <c r="W7" s="58"/>
      <c r="X7" s="58"/>
      <c r="Y7" s="58"/>
      <c r="Z7" s="58"/>
      <c r="AA7" s="80"/>
    </row>
    <row r="8" spans="1:27" s="81" customFormat="1" ht="15.6" x14ac:dyDescent="0.3">
      <c r="A8" s="73"/>
      <c r="B8" s="74"/>
      <c r="C8" s="75"/>
      <c r="D8" s="76"/>
      <c r="E8" s="77"/>
      <c r="F8" s="77"/>
      <c r="G8" s="77"/>
      <c r="H8" s="77"/>
      <c r="I8" s="77"/>
      <c r="J8" s="77"/>
      <c r="K8" s="184"/>
      <c r="L8" s="185"/>
      <c r="M8" s="78"/>
      <c r="N8" s="82"/>
      <c r="O8" s="35"/>
      <c r="P8" s="69" t="str">
        <f>+Budget!A4</f>
        <v>Revenue</v>
      </c>
      <c r="Q8" s="69"/>
      <c r="R8" s="83"/>
      <c r="S8" s="69"/>
      <c r="T8" s="59"/>
      <c r="U8" s="59"/>
      <c r="V8" s="35"/>
      <c r="W8" s="35"/>
      <c r="X8" s="35"/>
      <c r="Y8" s="35"/>
      <c r="Z8" s="35"/>
      <c r="AA8" s="80"/>
    </row>
    <row r="9" spans="1:27" s="81" customFormat="1" ht="15.6" x14ac:dyDescent="0.3">
      <c r="A9" s="73"/>
      <c r="B9" s="74"/>
      <c r="C9" s="75"/>
      <c r="D9" s="76"/>
      <c r="E9" s="77"/>
      <c r="F9" s="77"/>
      <c r="G9" s="77"/>
      <c r="H9" s="77"/>
      <c r="I9" s="77"/>
      <c r="J9" s="77"/>
      <c r="K9" s="184"/>
      <c r="L9" s="185"/>
      <c r="M9" s="78"/>
      <c r="N9" s="82"/>
      <c r="O9" s="35"/>
      <c r="P9" s="69"/>
      <c r="Q9" s="69" t="str">
        <f>+Budget!B5</f>
        <v>Local Dues</v>
      </c>
      <c r="R9" s="84">
        <f>+Budget!C5</f>
        <v>0</v>
      </c>
      <c r="S9" s="85">
        <f>E12</f>
        <v>0</v>
      </c>
      <c r="T9" s="85">
        <f t="shared" ref="T9:T14" si="0">+R9-S9</f>
        <v>0</v>
      </c>
      <c r="U9" s="156" t="str">
        <f t="shared" ref="U9:U15" si="1">IF(R9=0,"-",IF(T9/R9&gt;0,T9/R9,"-"))</f>
        <v>-</v>
      </c>
      <c r="V9" s="35"/>
      <c r="W9" s="35"/>
      <c r="X9" s="35"/>
      <c r="Y9" s="35"/>
      <c r="Z9" s="35"/>
      <c r="AA9" s="80"/>
    </row>
    <row r="10" spans="1:27" s="81" customFormat="1" ht="15.6" x14ac:dyDescent="0.3">
      <c r="A10" s="73"/>
      <c r="B10" s="74"/>
      <c r="C10" s="75"/>
      <c r="D10" s="76"/>
      <c r="E10" s="77"/>
      <c r="F10" s="77"/>
      <c r="G10" s="77"/>
      <c r="H10" s="77"/>
      <c r="I10" s="77"/>
      <c r="J10" s="77"/>
      <c r="K10" s="184"/>
      <c r="L10" s="185"/>
      <c r="M10" s="78"/>
      <c r="N10" s="82"/>
      <c r="O10" s="35"/>
      <c r="P10" s="69"/>
      <c r="Q10" s="69" t="str">
        <f>+Budget!B6</f>
        <v>Fund Raisers</v>
      </c>
      <c r="R10" s="85">
        <f>+Budget!C6</f>
        <v>0</v>
      </c>
      <c r="S10" s="85">
        <f>F12</f>
        <v>0</v>
      </c>
      <c r="T10" s="85">
        <f t="shared" si="0"/>
        <v>0</v>
      </c>
      <c r="U10" s="156" t="str">
        <f t="shared" si="1"/>
        <v>-</v>
      </c>
      <c r="V10" s="35"/>
      <c r="W10" s="35"/>
      <c r="X10" s="35"/>
      <c r="Y10" s="35"/>
      <c r="Z10" s="35"/>
      <c r="AA10" s="80"/>
    </row>
    <row r="11" spans="1:27" s="81" customFormat="1" ht="15.6" x14ac:dyDescent="0.3">
      <c r="A11" s="73"/>
      <c r="B11" s="74"/>
      <c r="C11" s="75"/>
      <c r="D11" s="76"/>
      <c r="E11" s="77"/>
      <c r="F11" s="77"/>
      <c r="G11" s="77"/>
      <c r="H11" s="77"/>
      <c r="I11" s="77"/>
      <c r="J11" s="77"/>
      <c r="K11" s="184"/>
      <c r="L11" s="185"/>
      <c r="M11" s="78"/>
      <c r="N11" s="82"/>
      <c r="O11" s="35"/>
      <c r="P11" s="69"/>
      <c r="Q11" s="69" t="str">
        <f>+Budget!B7</f>
        <v xml:space="preserve">Interest </v>
      </c>
      <c r="R11" s="85">
        <f>+Budget!C7</f>
        <v>0</v>
      </c>
      <c r="S11" s="85">
        <f>G12</f>
        <v>0</v>
      </c>
      <c r="T11" s="85">
        <f t="shared" si="0"/>
        <v>0</v>
      </c>
      <c r="U11" s="156" t="str">
        <f t="shared" si="1"/>
        <v>-</v>
      </c>
      <c r="V11" s="35"/>
      <c r="W11" s="35"/>
      <c r="X11" s="35"/>
      <c r="Y11" s="35"/>
      <c r="Z11" s="35"/>
      <c r="AA11" s="80"/>
    </row>
    <row r="12" spans="1:27" s="81" customFormat="1" ht="16.2" thickBot="1" x14ac:dyDescent="0.35">
      <c r="A12" s="73"/>
      <c r="B12" s="74"/>
      <c r="C12" s="75"/>
      <c r="D12" s="76">
        <f t="shared" ref="D12:J12" si="2">SUM(D7:D11)</f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189"/>
      <c r="L12" s="190"/>
      <c r="M12" s="87">
        <f>SUM(M7:M11)</f>
        <v>0</v>
      </c>
      <c r="N12" s="82"/>
      <c r="O12" s="35"/>
      <c r="P12" s="69"/>
      <c r="Q12" s="69" t="str">
        <f>+Budget!B8</f>
        <v>Other Misc</v>
      </c>
      <c r="R12" s="85">
        <f>+Budget!C8</f>
        <v>0</v>
      </c>
      <c r="S12" s="85">
        <f>H12</f>
        <v>0</v>
      </c>
      <c r="T12" s="85">
        <f t="shared" si="0"/>
        <v>0</v>
      </c>
      <c r="U12" s="156" t="str">
        <f t="shared" si="1"/>
        <v>-</v>
      </c>
      <c r="V12" s="35"/>
      <c r="W12" s="35"/>
      <c r="X12" s="35"/>
      <c r="Y12" s="35"/>
      <c r="Z12" s="35"/>
      <c r="AA12" s="80"/>
    </row>
    <row r="13" spans="1:27" s="81" customFormat="1" ht="16.8" thickTop="1" thickBot="1" x14ac:dyDescent="0.35">
      <c r="A13" s="186"/>
      <c r="B13" s="183"/>
      <c r="C13" s="183"/>
      <c r="D13" s="187"/>
      <c r="E13" s="181">
        <f>SUM(E7:J11)</f>
        <v>0</v>
      </c>
      <c r="F13" s="181"/>
      <c r="G13" s="181"/>
      <c r="H13" s="181"/>
      <c r="I13" s="181"/>
      <c r="J13" s="181"/>
      <c r="K13" s="188"/>
      <c r="L13" s="188"/>
      <c r="M13" s="88"/>
      <c r="N13" s="82"/>
      <c r="O13" s="35"/>
      <c r="P13" s="69"/>
      <c r="Q13" s="69" t="str">
        <f>+Budget!B9</f>
        <v xml:space="preserve">Other </v>
      </c>
      <c r="R13" s="85">
        <f>+Budget!C9</f>
        <v>0</v>
      </c>
      <c r="S13" s="85">
        <f>I12</f>
        <v>0</v>
      </c>
      <c r="T13" s="85">
        <f t="shared" si="0"/>
        <v>0</v>
      </c>
      <c r="U13" s="156" t="str">
        <f t="shared" si="1"/>
        <v>-</v>
      </c>
      <c r="V13" s="35"/>
      <c r="W13" s="35"/>
      <c r="X13" s="35"/>
      <c r="Y13" s="35"/>
      <c r="Z13" s="35"/>
      <c r="AA13" s="80"/>
    </row>
    <row r="14" spans="1:27" s="91" customFormat="1" ht="15.6" x14ac:dyDescent="0.3">
      <c r="A14" s="89"/>
      <c r="B14" s="70"/>
      <c r="C14" s="26"/>
      <c r="D14" s="90"/>
      <c r="K14" s="26"/>
      <c r="L14" s="36"/>
      <c r="M14" s="35"/>
      <c r="N14" s="82"/>
      <c r="O14" s="35"/>
      <c r="P14" s="69"/>
      <c r="Q14" s="69" t="str">
        <f>+Budget!B10</f>
        <v xml:space="preserve">Other </v>
      </c>
      <c r="R14" s="92">
        <f>+Budget!C10</f>
        <v>0</v>
      </c>
      <c r="S14" s="92">
        <f>J12</f>
        <v>0</v>
      </c>
      <c r="T14" s="92">
        <f t="shared" si="0"/>
        <v>0</v>
      </c>
      <c r="U14" s="157" t="str">
        <f t="shared" si="1"/>
        <v>-</v>
      </c>
      <c r="V14" s="35"/>
      <c r="W14" s="35"/>
      <c r="X14" s="35"/>
      <c r="Y14" s="35"/>
      <c r="Z14" s="35"/>
      <c r="AA14" s="94"/>
    </row>
    <row r="15" spans="1:27" ht="15.6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69"/>
      <c r="Q15" s="95" t="str">
        <f>+Budget!B11</f>
        <v>Total Revenue</v>
      </c>
      <c r="R15" s="84">
        <f>SUM(R9:R14)</f>
        <v>0</v>
      </c>
      <c r="S15" s="84">
        <f>SUM(S9:S14)</f>
        <v>0</v>
      </c>
      <c r="T15" s="84">
        <f>SUM(T9:T14)</f>
        <v>0</v>
      </c>
      <c r="U15" s="156" t="str">
        <f t="shared" si="1"/>
        <v>-</v>
      </c>
    </row>
    <row r="16" spans="1:27" ht="16.2" thickBot="1" x14ac:dyDescent="0.35">
      <c r="A16" s="182" t="s">
        <v>17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4"/>
      <c r="P16" s="69"/>
      <c r="Q16" s="69"/>
      <c r="R16" s="83"/>
      <c r="S16" s="83"/>
      <c r="T16" s="83"/>
      <c r="U16" s="156"/>
    </row>
    <row r="17" spans="1:21" ht="15.6" x14ac:dyDescent="0.3">
      <c r="A17" s="96"/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55"/>
      <c r="N17" s="101"/>
      <c r="O17" s="102"/>
      <c r="P17" s="69" t="str">
        <f>+Budget!A13</f>
        <v>Expenses</v>
      </c>
      <c r="Q17" s="69"/>
      <c r="R17" s="83"/>
      <c r="S17" s="83"/>
      <c r="T17" s="83"/>
      <c r="U17" s="156"/>
    </row>
    <row r="18" spans="1:21" ht="28.8" x14ac:dyDescent="0.3">
      <c r="A18" s="103" t="s">
        <v>8</v>
      </c>
      <c r="B18" s="104" t="s">
        <v>18</v>
      </c>
      <c r="C18" s="100" t="s">
        <v>9</v>
      </c>
      <c r="D18" s="105" t="s">
        <v>10</v>
      </c>
      <c r="E18" s="106" t="str">
        <f>Budget!B14</f>
        <v>Stipends</v>
      </c>
      <c r="F18" s="106" t="str">
        <f>Budget!B15</f>
        <v>Organizing</v>
      </c>
      <c r="G18" s="106" t="str">
        <f>Budget!B16</f>
        <v>Scholarship</v>
      </c>
      <c r="H18" s="106" t="str">
        <f>Budget!B17</f>
        <v>Supplies</v>
      </c>
      <c r="I18" s="106" t="str">
        <f>Budget!B18</f>
        <v>Meetings</v>
      </c>
      <c r="J18" s="106" t="str">
        <f>Budget!B19</f>
        <v>Sunshine</v>
      </c>
      <c r="K18" s="106" t="str">
        <f>Budget!B20</f>
        <v>Recertification</v>
      </c>
      <c r="L18" s="106" t="str">
        <f>Budget!B21</f>
        <v>Other</v>
      </c>
      <c r="M18" s="106" t="str">
        <f>Budget!B22</f>
        <v>Other</v>
      </c>
      <c r="N18" s="107" t="s">
        <v>13</v>
      </c>
      <c r="O18" s="108"/>
      <c r="P18" s="69"/>
      <c r="Q18" s="69" t="str">
        <f>+Budget!B14</f>
        <v>Stipends</v>
      </c>
      <c r="R18" s="84">
        <f>+Budget!C14</f>
        <v>0</v>
      </c>
      <c r="S18" s="85">
        <f>E32</f>
        <v>0</v>
      </c>
      <c r="T18" s="85">
        <f t="shared" ref="T18:T26" si="3">+R18-S18</f>
        <v>0</v>
      </c>
      <c r="U18" s="156" t="str">
        <f t="shared" ref="U18:U27" si="4">IF(R18=0,"-",IF(T18/R18&gt;0,T18/R18,"-"))</f>
        <v>-</v>
      </c>
    </row>
    <row r="19" spans="1:21" ht="15.6" x14ac:dyDescent="0.3">
      <c r="A19" s="73"/>
      <c r="B19" s="74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2"/>
      <c r="O19" s="113"/>
      <c r="P19" s="69"/>
      <c r="Q19" s="69" t="str">
        <f>+Budget!B15</f>
        <v>Organizing</v>
      </c>
      <c r="R19" s="85">
        <f>+Budget!C15</f>
        <v>0</v>
      </c>
      <c r="S19" s="85">
        <f>F32</f>
        <v>0</v>
      </c>
      <c r="T19" s="85">
        <f t="shared" si="3"/>
        <v>0</v>
      </c>
      <c r="U19" s="156" t="str">
        <f t="shared" si="4"/>
        <v>-</v>
      </c>
    </row>
    <row r="20" spans="1:21" ht="15.6" x14ac:dyDescent="0.3">
      <c r="A20" s="73"/>
      <c r="B20" s="114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5"/>
      <c r="N20" s="112"/>
      <c r="O20" s="113"/>
      <c r="P20" s="69"/>
      <c r="Q20" s="69" t="str">
        <f>+Budget!B16</f>
        <v>Scholarship</v>
      </c>
      <c r="R20" s="85">
        <f>+Budget!C16</f>
        <v>0</v>
      </c>
      <c r="S20" s="85">
        <f>G32</f>
        <v>0</v>
      </c>
      <c r="T20" s="85">
        <f t="shared" si="3"/>
        <v>0</v>
      </c>
      <c r="U20" s="156" t="str">
        <f t="shared" si="4"/>
        <v>-</v>
      </c>
    </row>
    <row r="21" spans="1:21" ht="15.6" x14ac:dyDescent="0.3">
      <c r="A21" s="73"/>
      <c r="B21" s="114"/>
      <c r="C21" s="109"/>
      <c r="D21" s="110"/>
      <c r="E21" s="111"/>
      <c r="F21" s="111"/>
      <c r="G21" s="111"/>
      <c r="H21" s="111"/>
      <c r="I21" s="111"/>
      <c r="J21" s="111"/>
      <c r="K21" s="111"/>
      <c r="L21" s="111"/>
      <c r="M21" s="115"/>
      <c r="N21" s="112"/>
      <c r="O21" s="113"/>
      <c r="P21" s="69"/>
      <c r="Q21" s="69" t="str">
        <f>+Budget!B17</f>
        <v>Supplies</v>
      </c>
      <c r="R21" s="85">
        <f>+Budget!C17</f>
        <v>0</v>
      </c>
      <c r="S21" s="85">
        <f>H32</f>
        <v>0</v>
      </c>
      <c r="T21" s="85">
        <f t="shared" si="3"/>
        <v>0</v>
      </c>
      <c r="U21" s="156" t="str">
        <f t="shared" si="4"/>
        <v>-</v>
      </c>
    </row>
    <row r="22" spans="1:21" ht="15.6" x14ac:dyDescent="0.3">
      <c r="A22" s="73"/>
      <c r="B22" s="114"/>
      <c r="C22" s="109"/>
      <c r="D22" s="110"/>
      <c r="E22" s="111"/>
      <c r="F22" s="111"/>
      <c r="G22" s="111"/>
      <c r="H22" s="111"/>
      <c r="I22" s="111"/>
      <c r="J22" s="111"/>
      <c r="K22" s="111"/>
      <c r="L22" s="111"/>
      <c r="M22" s="115"/>
      <c r="N22" s="112"/>
      <c r="O22" s="113"/>
      <c r="P22" s="69"/>
      <c r="Q22" s="69" t="str">
        <f>+Budget!B18</f>
        <v>Meetings</v>
      </c>
      <c r="R22" s="85">
        <f>+Budget!C18</f>
        <v>0</v>
      </c>
      <c r="S22" s="85">
        <f>I32</f>
        <v>0</v>
      </c>
      <c r="T22" s="85">
        <f t="shared" si="3"/>
        <v>0</v>
      </c>
      <c r="U22" s="156" t="str">
        <f t="shared" si="4"/>
        <v>-</v>
      </c>
    </row>
    <row r="23" spans="1:21" ht="15.6" x14ac:dyDescent="0.3">
      <c r="A23" s="73"/>
      <c r="B23" s="114"/>
      <c r="C23" s="109"/>
      <c r="D23" s="110"/>
      <c r="E23" s="111"/>
      <c r="F23" s="111"/>
      <c r="G23" s="111"/>
      <c r="H23" s="111"/>
      <c r="I23" s="111"/>
      <c r="J23" s="111"/>
      <c r="K23" s="111"/>
      <c r="L23" s="111"/>
      <c r="M23" s="115"/>
      <c r="N23" s="112"/>
      <c r="O23" s="113"/>
      <c r="P23" s="69"/>
      <c r="Q23" s="69" t="str">
        <f>+Budget!B19</f>
        <v>Sunshine</v>
      </c>
      <c r="R23" s="85">
        <f>+Budget!C19</f>
        <v>0</v>
      </c>
      <c r="S23" s="85">
        <f>J32</f>
        <v>0</v>
      </c>
      <c r="T23" s="85">
        <f t="shared" si="3"/>
        <v>0</v>
      </c>
      <c r="U23" s="156" t="str">
        <f t="shared" si="4"/>
        <v>-</v>
      </c>
    </row>
    <row r="24" spans="1:21" ht="15.6" x14ac:dyDescent="0.3">
      <c r="A24" s="73"/>
      <c r="B24" s="114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5"/>
      <c r="N24" s="112"/>
      <c r="O24" s="113"/>
      <c r="P24" s="69"/>
      <c r="Q24" s="69" t="str">
        <f>+Budget!B20</f>
        <v>Recertification</v>
      </c>
      <c r="R24" s="85">
        <f>+Budget!C20</f>
        <v>0</v>
      </c>
      <c r="S24" s="85">
        <f>K32</f>
        <v>0</v>
      </c>
      <c r="T24" s="85">
        <f t="shared" si="3"/>
        <v>0</v>
      </c>
      <c r="U24" s="156" t="str">
        <f t="shared" si="4"/>
        <v>-</v>
      </c>
    </row>
    <row r="25" spans="1:21" ht="15.6" x14ac:dyDescent="0.3">
      <c r="A25" s="73"/>
      <c r="B25" s="114"/>
      <c r="C25" s="109"/>
      <c r="D25" s="110"/>
      <c r="E25" s="111"/>
      <c r="F25" s="111"/>
      <c r="G25" s="111"/>
      <c r="H25" s="111"/>
      <c r="I25" s="111"/>
      <c r="J25" s="111"/>
      <c r="K25" s="111"/>
      <c r="L25" s="111"/>
      <c r="M25" s="115"/>
      <c r="N25" s="112"/>
      <c r="O25" s="113"/>
      <c r="P25" s="69"/>
      <c r="Q25" s="69" t="str">
        <f>+Budget!B21</f>
        <v>Other</v>
      </c>
      <c r="R25" s="85">
        <f>+Budget!C21</f>
        <v>0</v>
      </c>
      <c r="S25" s="85">
        <f>L32</f>
        <v>0</v>
      </c>
      <c r="T25" s="85">
        <f t="shared" si="3"/>
        <v>0</v>
      </c>
      <c r="U25" s="156" t="str">
        <f t="shared" si="4"/>
        <v>-</v>
      </c>
    </row>
    <row r="26" spans="1:21" ht="15.6" x14ac:dyDescent="0.3">
      <c r="A26" s="73"/>
      <c r="B26" s="114"/>
      <c r="C26" s="109"/>
      <c r="D26" s="110"/>
      <c r="E26" s="111"/>
      <c r="F26" s="111"/>
      <c r="G26" s="111"/>
      <c r="H26" s="111"/>
      <c r="I26" s="111"/>
      <c r="J26" s="111"/>
      <c r="K26" s="111"/>
      <c r="L26" s="111"/>
      <c r="M26" s="115"/>
      <c r="N26" s="112"/>
      <c r="O26" s="113"/>
      <c r="P26" s="69"/>
      <c r="Q26" s="69" t="str">
        <f>+Budget!B22</f>
        <v>Other</v>
      </c>
      <c r="R26" s="85">
        <f>+Budget!C22</f>
        <v>0</v>
      </c>
      <c r="S26" s="85">
        <f>M32</f>
        <v>0</v>
      </c>
      <c r="T26" s="85">
        <f t="shared" si="3"/>
        <v>0</v>
      </c>
      <c r="U26" s="156" t="str">
        <f t="shared" si="4"/>
        <v>-</v>
      </c>
    </row>
    <row r="27" spans="1:21" ht="15.6" x14ac:dyDescent="0.3">
      <c r="A27" s="73"/>
      <c r="B27" s="114"/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5"/>
      <c r="N27" s="112"/>
      <c r="O27" s="113"/>
      <c r="P27" s="69"/>
      <c r="Q27" s="95" t="str">
        <f>+Budget!B23</f>
        <v>Total Expenses</v>
      </c>
      <c r="R27" s="116">
        <f>SUM(R18:R26)</f>
        <v>0</v>
      </c>
      <c r="S27" s="116">
        <f>SUM(S18:S26)</f>
        <v>0</v>
      </c>
      <c r="T27" s="116">
        <f>SUM(T18:T26)</f>
        <v>0</v>
      </c>
      <c r="U27" s="158" t="str">
        <f t="shared" si="4"/>
        <v>-</v>
      </c>
    </row>
    <row r="28" spans="1:21" x14ac:dyDescent="0.3">
      <c r="A28" s="73"/>
      <c r="B28" s="114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5"/>
      <c r="N28" s="112"/>
      <c r="O28" s="113"/>
      <c r="P28" s="26"/>
      <c r="Q28" s="26"/>
      <c r="R28" s="118"/>
      <c r="S28" s="118"/>
      <c r="T28" s="118"/>
      <c r="U28" s="159"/>
    </row>
    <row r="29" spans="1:21" ht="16.2" thickBot="1" x14ac:dyDescent="0.35">
      <c r="A29" s="73"/>
      <c r="B29" s="120"/>
      <c r="C29" s="109"/>
      <c r="D29" s="110"/>
      <c r="E29" s="111"/>
      <c r="F29" s="111"/>
      <c r="G29" s="111"/>
      <c r="H29" s="111"/>
      <c r="I29" s="111"/>
      <c r="J29" s="111"/>
      <c r="K29" s="111"/>
      <c r="L29" s="111"/>
      <c r="M29" s="115"/>
      <c r="N29" s="112"/>
      <c r="O29" s="113"/>
      <c r="P29" s="69" t="s">
        <v>75</v>
      </c>
      <c r="Q29" s="69"/>
      <c r="R29" s="121">
        <f>+R15-R27</f>
        <v>0</v>
      </c>
      <c r="S29" s="121">
        <f>+S15-S27</f>
        <v>0</v>
      </c>
      <c r="T29" s="122">
        <f>+R29-S29</f>
        <v>0</v>
      </c>
      <c r="U29" s="160" t="str">
        <f>IF(R29=0,"-",IF(T29/R29&gt;0,T29/R29,"-"))</f>
        <v>-</v>
      </c>
    </row>
    <row r="30" spans="1:21" ht="14.4" thickTop="1" x14ac:dyDescent="0.3">
      <c r="A30" s="73"/>
      <c r="B30" s="114"/>
      <c r="C30" s="109"/>
      <c r="D30" s="110"/>
      <c r="E30" s="111"/>
      <c r="F30" s="111"/>
      <c r="G30" s="111"/>
      <c r="H30" s="111"/>
      <c r="I30" s="111"/>
      <c r="J30" s="111"/>
      <c r="K30" s="111"/>
      <c r="L30" s="111"/>
      <c r="M30" s="115"/>
      <c r="N30" s="112"/>
      <c r="O30" s="113"/>
      <c r="U30" s="161"/>
    </row>
    <row r="31" spans="1:21" x14ac:dyDescent="0.3">
      <c r="A31" s="124"/>
      <c r="B31" s="74"/>
      <c r="C31" s="109"/>
      <c r="D31" s="110"/>
      <c r="E31" s="111"/>
      <c r="F31" s="111"/>
      <c r="G31" s="111"/>
      <c r="H31" s="111"/>
      <c r="I31" s="111"/>
      <c r="J31" s="111"/>
      <c r="K31" s="111"/>
      <c r="L31" s="111"/>
      <c r="M31" s="115"/>
      <c r="N31" s="112"/>
      <c r="O31" s="113"/>
    </row>
    <row r="32" spans="1:21" x14ac:dyDescent="0.3">
      <c r="A32" s="125"/>
      <c r="B32" s="74"/>
      <c r="C32" s="126"/>
      <c r="D32" s="127">
        <f>SUM(D19:D31)</f>
        <v>0</v>
      </c>
      <c r="E32" s="110">
        <f t="shared" ref="E32:M32" si="5">SUM(E19:E31)</f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 t="shared" si="5"/>
        <v>0</v>
      </c>
      <c r="J32" s="110">
        <f t="shared" si="5"/>
        <v>0</v>
      </c>
      <c r="K32" s="110">
        <f t="shared" si="5"/>
        <v>0</v>
      </c>
      <c r="L32" s="110">
        <f t="shared" si="5"/>
        <v>0</v>
      </c>
      <c r="M32" s="110">
        <f t="shared" si="5"/>
        <v>0</v>
      </c>
      <c r="N32" s="128"/>
      <c r="O32" s="113"/>
    </row>
    <row r="33" spans="1:15" ht="14.4" thickBot="1" x14ac:dyDescent="0.35">
      <c r="A33" s="183"/>
      <c r="B33" s="183"/>
      <c r="C33" s="183"/>
      <c r="D33" s="183"/>
      <c r="E33" s="181">
        <f>SUM(E19:M31)</f>
        <v>0</v>
      </c>
      <c r="F33" s="181"/>
      <c r="G33" s="181"/>
      <c r="H33" s="181"/>
      <c r="I33" s="181"/>
      <c r="J33" s="181"/>
      <c r="K33" s="181"/>
      <c r="L33" s="181"/>
      <c r="M33" s="181"/>
      <c r="N33" s="129"/>
      <c r="O33" s="24"/>
    </row>
    <row r="34" spans="1:15" x14ac:dyDescent="0.3">
      <c r="A34" s="130"/>
      <c r="B34" s="70"/>
      <c r="C34" s="35"/>
      <c r="D34" s="113"/>
      <c r="E34" s="131"/>
      <c r="F34" s="131"/>
      <c r="G34" s="131"/>
      <c r="H34" s="131"/>
      <c r="I34" s="131"/>
      <c r="J34" s="131"/>
      <c r="K34" s="131"/>
      <c r="L34" s="131"/>
      <c r="M34" s="131"/>
      <c r="N34" s="35"/>
      <c r="O34" s="24"/>
    </row>
    <row r="35" spans="1:15" x14ac:dyDescent="0.3">
      <c r="A35" s="132"/>
      <c r="B35" s="133"/>
      <c r="C35" s="26"/>
      <c r="D35" s="134"/>
      <c r="E35" s="35"/>
      <c r="F35" s="35"/>
      <c r="G35" s="35"/>
      <c r="H35" s="35"/>
      <c r="N35" s="26"/>
      <c r="O35" s="26"/>
    </row>
    <row r="36" spans="1:15" x14ac:dyDescent="0.3">
      <c r="H36" s="131"/>
      <c r="I36" s="131"/>
      <c r="J36" s="131"/>
      <c r="K36" s="131"/>
      <c r="L36" s="131"/>
      <c r="M36" s="131"/>
      <c r="N36" s="35"/>
      <c r="O36" s="35"/>
    </row>
    <row r="37" spans="1:15" ht="15.75" customHeight="1" x14ac:dyDescent="0.3">
      <c r="H37" s="131"/>
      <c r="I37" s="131"/>
      <c r="J37" s="131"/>
      <c r="K37" s="131"/>
      <c r="L37" s="131"/>
      <c r="M37" s="131"/>
      <c r="N37" s="35"/>
      <c r="O37" s="35"/>
    </row>
    <row r="38" spans="1:15" x14ac:dyDescent="0.3">
      <c r="H38" s="35"/>
      <c r="I38" s="35"/>
      <c r="J38" s="35"/>
      <c r="K38" s="35"/>
      <c r="L38" s="35"/>
      <c r="M38" s="35"/>
      <c r="N38" s="35"/>
      <c r="O38" s="35"/>
    </row>
    <row r="39" spans="1:15" x14ac:dyDescent="0.3">
      <c r="H39" s="35"/>
      <c r="I39" s="35"/>
      <c r="J39" s="35"/>
      <c r="K39" s="35"/>
      <c r="L39" s="35"/>
      <c r="M39" s="35"/>
      <c r="N39" s="35"/>
      <c r="O39" s="35"/>
    </row>
    <row r="40" spans="1:15" ht="27.75" customHeight="1" x14ac:dyDescent="0.3">
      <c r="A40" s="35"/>
      <c r="H40" s="35"/>
      <c r="I40" s="35"/>
    </row>
    <row r="41" spans="1:15" x14ac:dyDescent="0.3">
      <c r="A41" s="26"/>
      <c r="H41" s="35"/>
      <c r="I41" s="35"/>
    </row>
    <row r="42" spans="1:15" x14ac:dyDescent="0.3">
      <c r="A42" s="26"/>
      <c r="H42" s="35"/>
      <c r="I42" s="35"/>
    </row>
    <row r="43" spans="1:15" x14ac:dyDescent="0.3">
      <c r="A43" s="26"/>
      <c r="H43" s="35"/>
      <c r="I43" s="35"/>
    </row>
    <row r="44" spans="1:15" x14ac:dyDescent="0.3">
      <c r="A44" s="26"/>
      <c r="H44" s="35"/>
      <c r="I44" s="35"/>
    </row>
    <row r="45" spans="1:15" x14ac:dyDescent="0.3">
      <c r="A45" s="26"/>
      <c r="H45" s="35"/>
      <c r="I45" s="35"/>
    </row>
    <row r="46" spans="1:15" x14ac:dyDescent="0.3">
      <c r="A46" s="26"/>
      <c r="H46" s="35"/>
      <c r="I46" s="35"/>
    </row>
    <row r="47" spans="1:15" x14ac:dyDescent="0.3">
      <c r="A47" s="26"/>
      <c r="H47" s="35"/>
      <c r="I47" s="35"/>
    </row>
    <row r="48" spans="1:15" x14ac:dyDescent="0.3">
      <c r="A48" s="26"/>
      <c r="H48" s="35"/>
      <c r="I48" s="35"/>
    </row>
    <row r="49" spans="1:9" x14ac:dyDescent="0.3">
      <c r="A49" s="26"/>
      <c r="H49" s="35"/>
      <c r="I49" s="35"/>
    </row>
    <row r="50" spans="1:9" x14ac:dyDescent="0.3">
      <c r="A50" s="26"/>
      <c r="H50" s="35"/>
      <c r="I50" s="35"/>
    </row>
    <row r="51" spans="1:9" x14ac:dyDescent="0.3">
      <c r="A51" s="26"/>
      <c r="H51" s="35"/>
      <c r="I51" s="35"/>
    </row>
    <row r="52" spans="1:9" x14ac:dyDescent="0.3">
      <c r="A52" s="26"/>
      <c r="H52" s="35"/>
      <c r="I52" s="35"/>
    </row>
    <row r="53" spans="1:9" x14ac:dyDescent="0.3">
      <c r="A53" s="26"/>
      <c r="H53" s="35"/>
      <c r="I53" s="35"/>
    </row>
    <row r="54" spans="1:9" x14ac:dyDescent="0.3">
      <c r="A54" s="26"/>
      <c r="H54" s="35"/>
      <c r="I54" s="35"/>
    </row>
    <row r="55" spans="1:9" x14ac:dyDescent="0.3">
      <c r="A55" s="26"/>
      <c r="H55" s="35"/>
      <c r="I55" s="35"/>
    </row>
    <row r="56" spans="1:9" x14ac:dyDescent="0.3">
      <c r="A56" s="26"/>
      <c r="H56" s="35"/>
      <c r="I56" s="35"/>
    </row>
    <row r="57" spans="1:9" x14ac:dyDescent="0.3">
      <c r="A57" s="26"/>
      <c r="H57" s="35"/>
      <c r="I57" s="35"/>
    </row>
    <row r="58" spans="1:9" x14ac:dyDescent="0.3">
      <c r="A58" s="26"/>
      <c r="H58" s="35"/>
      <c r="I58" s="35"/>
    </row>
    <row r="59" spans="1:9" x14ac:dyDescent="0.3">
      <c r="A59" s="26"/>
      <c r="H59" s="35"/>
      <c r="I59" s="35"/>
    </row>
    <row r="60" spans="1:9" x14ac:dyDescent="0.3">
      <c r="A60" s="26"/>
      <c r="H60" s="35"/>
      <c r="I60" s="35"/>
    </row>
    <row r="61" spans="1:9" x14ac:dyDescent="0.3">
      <c r="A61" s="26"/>
      <c r="H61" s="35"/>
      <c r="I61" s="35"/>
    </row>
    <row r="62" spans="1:9" x14ac:dyDescent="0.3">
      <c r="A62" s="26"/>
      <c r="H62" s="35"/>
      <c r="I62" s="35"/>
    </row>
    <row r="63" spans="1:9" x14ac:dyDescent="0.3">
      <c r="A63" s="26"/>
      <c r="H63" s="35"/>
      <c r="I63" s="35"/>
    </row>
    <row r="64" spans="1:9" x14ac:dyDescent="0.3">
      <c r="A64" s="26"/>
      <c r="H64" s="35"/>
      <c r="I64" s="35"/>
    </row>
    <row r="65" spans="1:3" x14ac:dyDescent="0.3">
      <c r="A65" s="35"/>
      <c r="B65" s="35"/>
      <c r="C65" s="35"/>
    </row>
  </sheetData>
  <mergeCells count="24">
    <mergeCell ref="E33:M33"/>
    <mergeCell ref="A16:N16"/>
    <mergeCell ref="A33:D33"/>
    <mergeCell ref="E13:J13"/>
    <mergeCell ref="A4:L4"/>
    <mergeCell ref="K7:L7"/>
    <mergeCell ref="K8:L8"/>
    <mergeCell ref="K9:L9"/>
    <mergeCell ref="K10:L10"/>
    <mergeCell ref="A13:D13"/>
    <mergeCell ref="K13:L13"/>
    <mergeCell ref="K11:L11"/>
    <mergeCell ref="K12:L12"/>
    <mergeCell ref="R6:R7"/>
    <mergeCell ref="S6:S7"/>
    <mergeCell ref="U6:U7"/>
    <mergeCell ref="A1:M1"/>
    <mergeCell ref="A2:M2"/>
    <mergeCell ref="K6:L6"/>
    <mergeCell ref="P1:U1"/>
    <mergeCell ref="P2:U2"/>
    <mergeCell ref="P3:U3"/>
    <mergeCell ref="P4:U4"/>
    <mergeCell ref="T6:T7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4"/>
  <sheetViews>
    <sheetView tabSelected="1" zoomScale="90" zoomScaleNormal="90" workbookViewId="0">
      <selection activeCell="A3" sqref="A3"/>
    </sheetView>
  </sheetViews>
  <sheetFormatPr defaultColWidth="9.109375" defaultRowHeight="13.8" x14ac:dyDescent="0.3"/>
  <cols>
    <col min="1" max="1" width="8.5546875" style="8" customWidth="1"/>
    <col min="2" max="2" width="7.44140625" style="8" customWidth="1"/>
    <col min="3" max="3" width="20.6640625" style="8" customWidth="1"/>
    <col min="4" max="13" width="12.5546875" style="8" customWidth="1"/>
    <col min="14" max="14" width="20.6640625" style="8" customWidth="1"/>
    <col min="15" max="15" width="1.6640625" style="8" customWidth="1"/>
    <col min="16" max="16" width="5.6640625" style="8" customWidth="1"/>
    <col min="17" max="17" width="29.6640625" style="8" customWidth="1"/>
    <col min="18" max="21" width="12.6640625" style="8" customWidth="1"/>
    <col min="22" max="16384" width="9.109375" style="8"/>
  </cols>
  <sheetData>
    <row r="1" spans="1:21" ht="18" x14ac:dyDescent="0.35">
      <c r="A1" s="175" t="str">
        <f>Budget!A1</f>
        <v>Wisconsin EA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5"/>
      <c r="O1" s="35"/>
      <c r="P1" s="179" t="str">
        <f>Budget!A1</f>
        <v>Wisconsin EA</v>
      </c>
      <c r="Q1" s="179"/>
      <c r="R1" s="179"/>
      <c r="S1" s="179"/>
      <c r="T1" s="179"/>
      <c r="U1" s="179"/>
    </row>
    <row r="2" spans="1:21" ht="15.6" x14ac:dyDescent="0.3">
      <c r="A2" s="176">
        <v>44135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5"/>
      <c r="O2" s="35"/>
      <c r="P2" s="179" t="s">
        <v>56</v>
      </c>
      <c r="Q2" s="179"/>
      <c r="R2" s="179"/>
      <c r="S2" s="179"/>
      <c r="T2" s="179"/>
      <c r="U2" s="179"/>
    </row>
    <row r="3" spans="1:21" ht="15.6" x14ac:dyDescent="0.3">
      <c r="A3" s="45"/>
      <c r="B3" s="46"/>
      <c r="C3" s="47"/>
      <c r="D3" s="46"/>
      <c r="E3" s="46"/>
      <c r="F3" s="46"/>
      <c r="G3" s="46"/>
      <c r="H3" s="46"/>
      <c r="I3" s="46"/>
      <c r="J3" s="46"/>
      <c r="M3" s="48"/>
      <c r="N3" s="35"/>
      <c r="O3" s="35"/>
      <c r="P3" s="180" t="s">
        <v>112</v>
      </c>
      <c r="Q3" s="180"/>
      <c r="R3" s="180"/>
      <c r="S3" s="180"/>
      <c r="T3" s="180"/>
      <c r="U3" s="180"/>
    </row>
    <row r="4" spans="1:21" ht="16.2" thickBot="1" x14ac:dyDescent="0.3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49"/>
      <c r="N4" s="35"/>
      <c r="O4" s="35"/>
      <c r="P4" s="179" t="s">
        <v>85</v>
      </c>
      <c r="Q4" s="179"/>
      <c r="R4" s="179"/>
      <c r="S4" s="179"/>
      <c r="T4" s="179"/>
      <c r="U4" s="179"/>
    </row>
    <row r="5" spans="1:21" ht="15.6" x14ac:dyDescent="0.3">
      <c r="A5" s="50"/>
      <c r="B5" s="51"/>
      <c r="C5" s="52"/>
      <c r="D5" s="53"/>
      <c r="E5" s="54"/>
      <c r="F5" s="54"/>
      <c r="G5" s="54"/>
      <c r="H5" s="54"/>
      <c r="I5" s="54"/>
      <c r="J5" s="54"/>
      <c r="K5" s="55"/>
      <c r="L5" s="56"/>
      <c r="M5" s="57"/>
      <c r="N5" s="58"/>
      <c r="O5" s="58"/>
      <c r="P5" s="59"/>
      <c r="Q5" s="59"/>
      <c r="R5" s="59"/>
      <c r="S5" s="60"/>
      <c r="T5" s="60"/>
      <c r="U5" s="61"/>
    </row>
    <row r="6" spans="1:21" ht="28.8" x14ac:dyDescent="0.3">
      <c r="A6" s="63" t="s">
        <v>8</v>
      </c>
      <c r="B6" s="64"/>
      <c r="C6" s="65" t="s">
        <v>14</v>
      </c>
      <c r="D6" s="66" t="s">
        <v>10</v>
      </c>
      <c r="E6" s="67" t="str">
        <f>Budget!B5</f>
        <v>Local Dues</v>
      </c>
      <c r="F6" s="67" t="str">
        <f>Budget!B6</f>
        <v>Fund Raisers</v>
      </c>
      <c r="G6" s="67" t="str">
        <f>Budget!B7</f>
        <v xml:space="preserve">Interest </v>
      </c>
      <c r="H6" s="67" t="str">
        <f>Budget!B8</f>
        <v>Other Misc</v>
      </c>
      <c r="I6" s="67" t="str">
        <f>Budget!B9</f>
        <v xml:space="preserve">Other </v>
      </c>
      <c r="J6" s="67" t="str">
        <f>Budget!B10</f>
        <v xml:space="preserve">Other </v>
      </c>
      <c r="K6" s="177" t="s">
        <v>13</v>
      </c>
      <c r="L6" s="178"/>
      <c r="M6" s="68" t="s">
        <v>11</v>
      </c>
      <c r="N6" s="58"/>
      <c r="O6" s="58"/>
      <c r="P6" s="69"/>
      <c r="Q6" s="69"/>
      <c r="R6" s="170" t="s">
        <v>6</v>
      </c>
      <c r="S6" s="172" t="s">
        <v>59</v>
      </c>
      <c r="T6" s="172" t="s">
        <v>57</v>
      </c>
      <c r="U6" s="172" t="s">
        <v>58</v>
      </c>
    </row>
    <row r="7" spans="1:21" ht="15.6" x14ac:dyDescent="0.3">
      <c r="A7" s="73"/>
      <c r="B7" s="74"/>
      <c r="C7" s="75"/>
      <c r="D7" s="76"/>
      <c r="E7" s="77"/>
      <c r="F7" s="77"/>
      <c r="G7" s="77"/>
      <c r="H7" s="77"/>
      <c r="I7" s="77"/>
      <c r="J7" s="77"/>
      <c r="K7" s="184"/>
      <c r="L7" s="185"/>
      <c r="M7" s="78"/>
      <c r="N7" s="79"/>
      <c r="O7" s="58"/>
      <c r="P7" s="69"/>
      <c r="Q7" s="69"/>
      <c r="R7" s="171"/>
      <c r="S7" s="173"/>
      <c r="T7" s="174"/>
      <c r="U7" s="174"/>
    </row>
    <row r="8" spans="1:21" ht="15.6" x14ac:dyDescent="0.3">
      <c r="A8" s="73"/>
      <c r="B8" s="74"/>
      <c r="C8" s="75"/>
      <c r="D8" s="76"/>
      <c r="E8" s="77"/>
      <c r="F8" s="77"/>
      <c r="G8" s="77"/>
      <c r="H8" s="77"/>
      <c r="I8" s="77"/>
      <c r="J8" s="77"/>
      <c r="K8" s="184"/>
      <c r="L8" s="185"/>
      <c r="M8" s="78"/>
      <c r="N8" s="82"/>
      <c r="O8" s="35"/>
      <c r="P8" s="69" t="str">
        <f>+Budget!A4</f>
        <v>Revenue</v>
      </c>
      <c r="Q8" s="69"/>
      <c r="R8" s="83"/>
      <c r="S8" s="69"/>
      <c r="T8" s="59"/>
      <c r="U8" s="59"/>
    </row>
    <row r="9" spans="1:21" ht="15.6" x14ac:dyDescent="0.3">
      <c r="A9" s="73"/>
      <c r="B9" s="74"/>
      <c r="C9" s="75"/>
      <c r="D9" s="76"/>
      <c r="E9" s="77"/>
      <c r="F9" s="77"/>
      <c r="G9" s="77"/>
      <c r="H9" s="77"/>
      <c r="I9" s="77"/>
      <c r="J9" s="77"/>
      <c r="K9" s="184"/>
      <c r="L9" s="185"/>
      <c r="M9" s="78"/>
      <c r="N9" s="82"/>
      <c r="O9" s="35"/>
      <c r="P9" s="69"/>
      <c r="Q9" s="69" t="str">
        <f>+Budget!B5</f>
        <v>Local Dues</v>
      </c>
      <c r="R9" s="84">
        <f>+Budget!C5</f>
        <v>0</v>
      </c>
      <c r="S9" s="85">
        <f>SEP!E12+E12</f>
        <v>0</v>
      </c>
      <c r="T9" s="85">
        <f t="shared" ref="T9:T14" si="0">+R9-S9</f>
        <v>0</v>
      </c>
      <c r="U9" s="86" t="str">
        <f t="shared" ref="U9:U15" si="1">IF(R9=0,"-",IF(T9/R9&gt;0,T9/R9,"-"))</f>
        <v>-</v>
      </c>
    </row>
    <row r="10" spans="1:21" ht="15.6" x14ac:dyDescent="0.3">
      <c r="A10" s="73"/>
      <c r="B10" s="74"/>
      <c r="C10" s="75"/>
      <c r="D10" s="76"/>
      <c r="E10" s="77"/>
      <c r="F10" s="77"/>
      <c r="G10" s="77"/>
      <c r="H10" s="77"/>
      <c r="I10" s="77"/>
      <c r="J10" s="77"/>
      <c r="K10" s="184"/>
      <c r="L10" s="185"/>
      <c r="M10" s="78"/>
      <c r="N10" s="82"/>
      <c r="O10" s="35"/>
      <c r="P10" s="69"/>
      <c r="Q10" s="69" t="str">
        <f>+Budget!B6</f>
        <v>Fund Raisers</v>
      </c>
      <c r="R10" s="85">
        <f>+Budget!C6</f>
        <v>0</v>
      </c>
      <c r="S10" s="85">
        <f>SEP!F12+F12</f>
        <v>0</v>
      </c>
      <c r="T10" s="85">
        <f t="shared" si="0"/>
        <v>0</v>
      </c>
      <c r="U10" s="86" t="str">
        <f t="shared" si="1"/>
        <v>-</v>
      </c>
    </row>
    <row r="11" spans="1:21" ht="15.6" x14ac:dyDescent="0.3">
      <c r="A11" s="73"/>
      <c r="B11" s="74"/>
      <c r="C11" s="75"/>
      <c r="D11" s="76"/>
      <c r="E11" s="77"/>
      <c r="F11" s="77"/>
      <c r="G11" s="77"/>
      <c r="H11" s="77"/>
      <c r="I11" s="77"/>
      <c r="J11" s="77"/>
      <c r="K11" s="184"/>
      <c r="L11" s="185"/>
      <c r="M11" s="78"/>
      <c r="N11" s="82"/>
      <c r="O11" s="35"/>
      <c r="P11" s="69"/>
      <c r="Q11" s="69" t="str">
        <f>+Budget!B7</f>
        <v xml:space="preserve">Interest </v>
      </c>
      <c r="R11" s="85">
        <f>+Budget!C7</f>
        <v>0</v>
      </c>
      <c r="S11" s="85">
        <f>SEP!G12+G12</f>
        <v>0</v>
      </c>
      <c r="T11" s="85">
        <f t="shared" si="0"/>
        <v>0</v>
      </c>
      <c r="U11" s="86" t="str">
        <f t="shared" si="1"/>
        <v>-</v>
      </c>
    </row>
    <row r="12" spans="1:21" ht="16.2" thickBot="1" x14ac:dyDescent="0.35">
      <c r="A12" s="73"/>
      <c r="B12" s="74"/>
      <c r="C12" s="75"/>
      <c r="D12" s="76">
        <f t="shared" ref="D12:J12" si="2">SUM(D7:D11)</f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189"/>
      <c r="L12" s="190"/>
      <c r="M12" s="87">
        <f>SUM(M7:M11)</f>
        <v>0</v>
      </c>
      <c r="N12" s="82"/>
      <c r="O12" s="35"/>
      <c r="P12" s="69"/>
      <c r="Q12" s="69" t="str">
        <f>+Budget!B8</f>
        <v>Other Misc</v>
      </c>
      <c r="R12" s="85">
        <f>+Budget!C8</f>
        <v>0</v>
      </c>
      <c r="S12" s="85">
        <f>SEP!H12+H12</f>
        <v>0</v>
      </c>
      <c r="T12" s="85">
        <f t="shared" si="0"/>
        <v>0</v>
      </c>
      <c r="U12" s="86" t="str">
        <f t="shared" si="1"/>
        <v>-</v>
      </c>
    </row>
    <row r="13" spans="1:21" ht="16.8" thickTop="1" thickBot="1" x14ac:dyDescent="0.35">
      <c r="A13" s="186"/>
      <c r="B13" s="183"/>
      <c r="C13" s="183"/>
      <c r="D13" s="187"/>
      <c r="E13" s="181">
        <f>SUM(E7:J11)</f>
        <v>0</v>
      </c>
      <c r="F13" s="181"/>
      <c r="G13" s="181"/>
      <c r="H13" s="181"/>
      <c r="I13" s="181"/>
      <c r="J13" s="181"/>
      <c r="K13" s="188"/>
      <c r="L13" s="188"/>
      <c r="M13" s="88"/>
      <c r="N13" s="82"/>
      <c r="O13" s="35"/>
      <c r="P13" s="69"/>
      <c r="Q13" s="69" t="str">
        <f>+Budget!B9</f>
        <v xml:space="preserve">Other </v>
      </c>
      <c r="R13" s="85">
        <f>+Budget!C9</f>
        <v>0</v>
      </c>
      <c r="S13" s="85">
        <f>SEP!H12+I12</f>
        <v>0</v>
      </c>
      <c r="T13" s="85">
        <f t="shared" si="0"/>
        <v>0</v>
      </c>
      <c r="U13" s="86" t="str">
        <f t="shared" si="1"/>
        <v>-</v>
      </c>
    </row>
    <row r="14" spans="1:21" ht="15.6" x14ac:dyDescent="0.3">
      <c r="A14" s="89"/>
      <c r="B14" s="70"/>
      <c r="C14" s="26"/>
      <c r="D14" s="90"/>
      <c r="E14" s="91"/>
      <c r="F14" s="91"/>
      <c r="G14" s="91"/>
      <c r="H14" s="91"/>
      <c r="I14" s="91"/>
      <c r="J14" s="91"/>
      <c r="K14" s="26"/>
      <c r="L14" s="36"/>
      <c r="M14" s="35"/>
      <c r="N14" s="82"/>
      <c r="O14" s="35"/>
      <c r="P14" s="69"/>
      <c r="Q14" s="69" t="str">
        <f>+Budget!B10</f>
        <v xml:space="preserve">Other </v>
      </c>
      <c r="R14" s="92">
        <f>+Budget!C10</f>
        <v>0</v>
      </c>
      <c r="S14" s="92">
        <f>SEP!J12+J12</f>
        <v>0</v>
      </c>
      <c r="T14" s="92">
        <f t="shared" si="0"/>
        <v>0</v>
      </c>
      <c r="U14" s="93" t="str">
        <f t="shared" si="1"/>
        <v>-</v>
      </c>
    </row>
    <row r="15" spans="1:21" ht="15.6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69"/>
      <c r="Q15" s="95" t="str">
        <f>+Budget!B11</f>
        <v>Total Revenue</v>
      </c>
      <c r="R15" s="84">
        <f>SUM(R9:R14)</f>
        <v>0</v>
      </c>
      <c r="S15" s="84">
        <f>SUM(S9:S14)</f>
        <v>0</v>
      </c>
      <c r="T15" s="84">
        <f>SUM(T9:T14)</f>
        <v>0</v>
      </c>
      <c r="U15" s="86" t="str">
        <f t="shared" si="1"/>
        <v>-</v>
      </c>
    </row>
    <row r="16" spans="1:21" ht="16.2" thickBot="1" x14ac:dyDescent="0.35">
      <c r="A16" s="182" t="s">
        <v>17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4"/>
      <c r="P16" s="69"/>
      <c r="Q16" s="69"/>
      <c r="R16" s="83"/>
      <c r="S16" s="83"/>
      <c r="T16" s="83"/>
      <c r="U16" s="86"/>
    </row>
    <row r="17" spans="1:21" ht="15.6" x14ac:dyDescent="0.3">
      <c r="A17" s="96"/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55"/>
      <c r="N17" s="101"/>
      <c r="O17" s="102"/>
      <c r="P17" s="69" t="str">
        <f>+Budget!A13</f>
        <v>Expenses</v>
      </c>
      <c r="Q17" s="69"/>
      <c r="R17" s="83"/>
      <c r="S17" s="83"/>
      <c r="T17" s="83"/>
      <c r="U17" s="86"/>
    </row>
    <row r="18" spans="1:21" ht="28.8" x14ac:dyDescent="0.3">
      <c r="A18" s="103" t="s">
        <v>8</v>
      </c>
      <c r="B18" s="104" t="s">
        <v>18</v>
      </c>
      <c r="C18" s="100" t="s">
        <v>9</v>
      </c>
      <c r="D18" s="105" t="s">
        <v>10</v>
      </c>
      <c r="E18" s="106" t="str">
        <f>Budget!B14</f>
        <v>Stipends</v>
      </c>
      <c r="F18" s="106" t="str">
        <f>Budget!B15</f>
        <v>Organizing</v>
      </c>
      <c r="G18" s="106" t="str">
        <f>Budget!B16</f>
        <v>Scholarship</v>
      </c>
      <c r="H18" s="106" t="str">
        <f>Budget!B17</f>
        <v>Supplies</v>
      </c>
      <c r="I18" s="106" t="str">
        <f>Budget!B18</f>
        <v>Meetings</v>
      </c>
      <c r="J18" s="106" t="str">
        <f>Budget!B19</f>
        <v>Sunshine</v>
      </c>
      <c r="K18" s="106" t="str">
        <f>Budget!B20</f>
        <v>Recertification</v>
      </c>
      <c r="L18" s="106" t="str">
        <f>Budget!B21</f>
        <v>Other</v>
      </c>
      <c r="M18" s="106" t="str">
        <f>Budget!B22</f>
        <v>Other</v>
      </c>
      <c r="N18" s="107" t="s">
        <v>13</v>
      </c>
      <c r="O18" s="108"/>
      <c r="P18" s="69"/>
      <c r="Q18" s="69" t="str">
        <f>+Budget!B14</f>
        <v>Stipends</v>
      </c>
      <c r="R18" s="84">
        <f>+Budget!C14</f>
        <v>0</v>
      </c>
      <c r="S18" s="85">
        <f>SEP!E32+E32</f>
        <v>0</v>
      </c>
      <c r="T18" s="85">
        <f t="shared" ref="T18:T26" si="3">+R18-S18</f>
        <v>0</v>
      </c>
      <c r="U18" s="86" t="str">
        <f t="shared" ref="U18:U27" si="4">IF(R18=0,"-",IF(T18/R18&gt;0,T18/R18,"-"))</f>
        <v>-</v>
      </c>
    </row>
    <row r="19" spans="1:21" ht="15.6" x14ac:dyDescent="0.3">
      <c r="A19" s="73"/>
      <c r="B19" s="74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5"/>
      <c r="N19" s="112"/>
      <c r="O19" s="113"/>
      <c r="P19" s="69"/>
      <c r="Q19" s="69" t="str">
        <f>+Budget!B15</f>
        <v>Organizing</v>
      </c>
      <c r="R19" s="85">
        <f>+Budget!C15</f>
        <v>0</v>
      </c>
      <c r="S19" s="85">
        <f>SEP!F32+F32</f>
        <v>0</v>
      </c>
      <c r="T19" s="85">
        <f t="shared" si="3"/>
        <v>0</v>
      </c>
      <c r="U19" s="86" t="str">
        <f t="shared" si="4"/>
        <v>-</v>
      </c>
    </row>
    <row r="20" spans="1:21" ht="15.6" x14ac:dyDescent="0.3">
      <c r="A20" s="73"/>
      <c r="B20" s="114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5"/>
      <c r="N20" s="112"/>
      <c r="O20" s="113"/>
      <c r="P20" s="69"/>
      <c r="Q20" s="69" t="str">
        <f>+Budget!B16</f>
        <v>Scholarship</v>
      </c>
      <c r="R20" s="85">
        <f>+Budget!C16</f>
        <v>0</v>
      </c>
      <c r="S20" s="85">
        <f>SEP!G32+G32</f>
        <v>0</v>
      </c>
      <c r="T20" s="85">
        <f t="shared" si="3"/>
        <v>0</v>
      </c>
      <c r="U20" s="86" t="str">
        <f t="shared" si="4"/>
        <v>-</v>
      </c>
    </row>
    <row r="21" spans="1:21" ht="15.6" x14ac:dyDescent="0.3">
      <c r="A21" s="73"/>
      <c r="B21" s="114"/>
      <c r="C21" s="109"/>
      <c r="D21" s="110"/>
      <c r="E21" s="111"/>
      <c r="F21" s="111"/>
      <c r="G21" s="111"/>
      <c r="H21" s="111"/>
      <c r="I21" s="111"/>
      <c r="J21" s="111"/>
      <c r="K21" s="111"/>
      <c r="L21" s="111"/>
      <c r="M21" s="115"/>
      <c r="N21" s="112"/>
      <c r="O21" s="113"/>
      <c r="P21" s="69"/>
      <c r="Q21" s="69" t="str">
        <f>+Budget!B17</f>
        <v>Supplies</v>
      </c>
      <c r="R21" s="85">
        <f>+Budget!C17</f>
        <v>0</v>
      </c>
      <c r="S21" s="85">
        <f>SEP!H32+H32</f>
        <v>0</v>
      </c>
      <c r="T21" s="85">
        <f t="shared" si="3"/>
        <v>0</v>
      </c>
      <c r="U21" s="86" t="str">
        <f t="shared" si="4"/>
        <v>-</v>
      </c>
    </row>
    <row r="22" spans="1:21" ht="15.6" x14ac:dyDescent="0.3">
      <c r="A22" s="73"/>
      <c r="B22" s="114"/>
      <c r="C22" s="109"/>
      <c r="D22" s="110"/>
      <c r="E22" s="111"/>
      <c r="F22" s="111"/>
      <c r="G22" s="111"/>
      <c r="H22" s="111"/>
      <c r="I22" s="111"/>
      <c r="J22" s="111"/>
      <c r="K22" s="111"/>
      <c r="L22" s="111"/>
      <c r="M22" s="115"/>
      <c r="N22" s="112"/>
      <c r="O22" s="113"/>
      <c r="P22" s="69"/>
      <c r="Q22" s="69" t="str">
        <f>+Budget!B18</f>
        <v>Meetings</v>
      </c>
      <c r="R22" s="85">
        <f>+Budget!C18</f>
        <v>0</v>
      </c>
      <c r="S22" s="85">
        <f>SEP!I32+I32</f>
        <v>0</v>
      </c>
      <c r="T22" s="85">
        <f t="shared" si="3"/>
        <v>0</v>
      </c>
      <c r="U22" s="86" t="str">
        <f t="shared" si="4"/>
        <v>-</v>
      </c>
    </row>
    <row r="23" spans="1:21" ht="15.6" x14ac:dyDescent="0.3">
      <c r="A23" s="73"/>
      <c r="B23" s="114"/>
      <c r="C23" s="109"/>
      <c r="D23" s="110"/>
      <c r="E23" s="111"/>
      <c r="F23" s="111"/>
      <c r="G23" s="111"/>
      <c r="H23" s="111"/>
      <c r="I23" s="111"/>
      <c r="J23" s="111"/>
      <c r="K23" s="111"/>
      <c r="L23" s="111"/>
      <c r="M23" s="115"/>
      <c r="N23" s="112"/>
      <c r="O23" s="113"/>
      <c r="P23" s="69"/>
      <c r="Q23" s="69" t="str">
        <f>+Budget!B19</f>
        <v>Sunshine</v>
      </c>
      <c r="R23" s="85">
        <f>+Budget!C19</f>
        <v>0</v>
      </c>
      <c r="S23" s="85">
        <f>SEP!J32+J32</f>
        <v>0</v>
      </c>
      <c r="T23" s="85">
        <f t="shared" si="3"/>
        <v>0</v>
      </c>
      <c r="U23" s="86" t="str">
        <f t="shared" si="4"/>
        <v>-</v>
      </c>
    </row>
    <row r="24" spans="1:21" ht="15.6" x14ac:dyDescent="0.3">
      <c r="A24" s="73"/>
      <c r="B24" s="114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5"/>
      <c r="N24" s="112"/>
      <c r="O24" s="113"/>
      <c r="P24" s="69"/>
      <c r="Q24" s="69" t="str">
        <f>+Budget!B20</f>
        <v>Recertification</v>
      </c>
      <c r="R24" s="85">
        <f>+Budget!C20</f>
        <v>0</v>
      </c>
      <c r="S24" s="85">
        <f>SEP!K32+K32</f>
        <v>0</v>
      </c>
      <c r="T24" s="85">
        <f t="shared" si="3"/>
        <v>0</v>
      </c>
      <c r="U24" s="86" t="str">
        <f t="shared" si="4"/>
        <v>-</v>
      </c>
    </row>
    <row r="25" spans="1:21" ht="15.6" x14ac:dyDescent="0.3">
      <c r="A25" s="73"/>
      <c r="B25" s="114"/>
      <c r="C25" s="109"/>
      <c r="D25" s="110"/>
      <c r="E25" s="111"/>
      <c r="F25" s="111"/>
      <c r="G25" s="111"/>
      <c r="H25" s="111"/>
      <c r="I25" s="111"/>
      <c r="J25" s="111"/>
      <c r="K25" s="111"/>
      <c r="L25" s="111"/>
      <c r="M25" s="115"/>
      <c r="N25" s="112"/>
      <c r="O25" s="113"/>
      <c r="P25" s="69"/>
      <c r="Q25" s="69" t="str">
        <f>+Budget!B21</f>
        <v>Other</v>
      </c>
      <c r="R25" s="85">
        <f>+Budget!C21</f>
        <v>0</v>
      </c>
      <c r="S25" s="85">
        <f>SEP!L32+L32</f>
        <v>0</v>
      </c>
      <c r="T25" s="85">
        <f t="shared" si="3"/>
        <v>0</v>
      </c>
      <c r="U25" s="86" t="str">
        <f t="shared" si="4"/>
        <v>-</v>
      </c>
    </row>
    <row r="26" spans="1:21" ht="15.6" x14ac:dyDescent="0.3">
      <c r="A26" s="73"/>
      <c r="B26" s="114"/>
      <c r="C26" s="109"/>
      <c r="D26" s="110"/>
      <c r="E26" s="111"/>
      <c r="F26" s="111"/>
      <c r="G26" s="111"/>
      <c r="H26" s="111"/>
      <c r="I26" s="111"/>
      <c r="J26" s="111"/>
      <c r="K26" s="111"/>
      <c r="L26" s="111"/>
      <c r="M26" s="115"/>
      <c r="N26" s="112"/>
      <c r="O26" s="113"/>
      <c r="P26" s="69"/>
      <c r="Q26" s="69" t="str">
        <f>+Budget!B22</f>
        <v>Other</v>
      </c>
      <c r="R26" s="85">
        <f>+Budget!C22</f>
        <v>0</v>
      </c>
      <c r="S26" s="85">
        <f>SEP!M32+M32</f>
        <v>0</v>
      </c>
      <c r="T26" s="85">
        <f t="shared" si="3"/>
        <v>0</v>
      </c>
      <c r="U26" s="86" t="str">
        <f t="shared" si="4"/>
        <v>-</v>
      </c>
    </row>
    <row r="27" spans="1:21" ht="15.6" x14ac:dyDescent="0.3">
      <c r="A27" s="73"/>
      <c r="B27" s="114"/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5"/>
      <c r="N27" s="112"/>
      <c r="O27" s="113"/>
      <c r="P27" s="69"/>
      <c r="Q27" s="95" t="str">
        <f>+Budget!B23</f>
        <v>Total Expenses</v>
      </c>
      <c r="R27" s="116">
        <f>SUM(R18:R26)</f>
        <v>0</v>
      </c>
      <c r="S27" s="116">
        <f>SUM(S18:S26)</f>
        <v>0</v>
      </c>
      <c r="T27" s="116">
        <f>SUM(T18:T26)</f>
        <v>0</v>
      </c>
      <c r="U27" s="117" t="str">
        <f t="shared" si="4"/>
        <v>-</v>
      </c>
    </row>
    <row r="28" spans="1:21" x14ac:dyDescent="0.3">
      <c r="A28" s="73"/>
      <c r="B28" s="114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5"/>
      <c r="N28" s="112"/>
      <c r="O28" s="113"/>
      <c r="P28" s="26"/>
      <c r="Q28" s="26"/>
      <c r="R28" s="118"/>
      <c r="S28" s="118"/>
      <c r="T28" s="118"/>
      <c r="U28" s="119"/>
    </row>
    <row r="29" spans="1:21" ht="16.2" thickBot="1" x14ac:dyDescent="0.35">
      <c r="A29" s="73"/>
      <c r="B29" s="120"/>
      <c r="C29" s="109"/>
      <c r="D29" s="110"/>
      <c r="E29" s="111"/>
      <c r="F29" s="111"/>
      <c r="G29" s="111"/>
      <c r="H29" s="111"/>
      <c r="I29" s="111"/>
      <c r="J29" s="111"/>
      <c r="K29" s="111"/>
      <c r="L29" s="111"/>
      <c r="M29" s="115"/>
      <c r="N29" s="112"/>
      <c r="O29" s="113"/>
      <c r="P29" s="69" t="s">
        <v>75</v>
      </c>
      <c r="Q29" s="69"/>
      <c r="R29" s="121">
        <f>+R15-R27</f>
        <v>0</v>
      </c>
      <c r="S29" s="121">
        <f>+S15-S27</f>
        <v>0</v>
      </c>
      <c r="T29" s="122">
        <f>+R29-S29</f>
        <v>0</v>
      </c>
      <c r="U29" s="123" t="str">
        <f>IF(R29=0,"-",IF(T29/R29&gt;0,T29/R29,"-"))</f>
        <v>-</v>
      </c>
    </row>
    <row r="30" spans="1:21" ht="14.4" thickTop="1" x14ac:dyDescent="0.3">
      <c r="A30" s="73"/>
      <c r="B30" s="114"/>
      <c r="C30" s="109"/>
      <c r="D30" s="110"/>
      <c r="E30" s="111"/>
      <c r="F30" s="111"/>
      <c r="G30" s="111"/>
      <c r="H30" s="111"/>
      <c r="I30" s="111"/>
      <c r="J30" s="111"/>
      <c r="K30" s="111"/>
      <c r="L30" s="111"/>
      <c r="M30" s="115"/>
      <c r="N30" s="112"/>
      <c r="O30" s="113"/>
    </row>
    <row r="31" spans="1:21" x14ac:dyDescent="0.3">
      <c r="A31" s="124"/>
      <c r="B31" s="74"/>
      <c r="C31" s="109"/>
      <c r="D31" s="110"/>
      <c r="E31" s="111"/>
      <c r="F31" s="111"/>
      <c r="G31" s="111"/>
      <c r="H31" s="111"/>
      <c r="I31" s="111"/>
      <c r="J31" s="111"/>
      <c r="K31" s="111"/>
      <c r="L31" s="111"/>
      <c r="M31" s="115"/>
      <c r="N31" s="112"/>
      <c r="O31" s="113"/>
    </row>
    <row r="32" spans="1:21" x14ac:dyDescent="0.3">
      <c r="A32" s="125"/>
      <c r="B32" s="74"/>
      <c r="C32" s="126"/>
      <c r="D32" s="127">
        <f>SUM(D19:D31)</f>
        <v>0</v>
      </c>
      <c r="E32" s="110">
        <f t="shared" ref="E32:M32" si="5">SUM(E19:E31)</f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 t="shared" si="5"/>
        <v>0</v>
      </c>
      <c r="J32" s="110">
        <f t="shared" si="5"/>
        <v>0</v>
      </c>
      <c r="K32" s="110">
        <f t="shared" si="5"/>
        <v>0</v>
      </c>
      <c r="L32" s="110">
        <f t="shared" si="5"/>
        <v>0</v>
      </c>
      <c r="M32" s="110">
        <f t="shared" si="5"/>
        <v>0</v>
      </c>
      <c r="N32" s="128"/>
      <c r="O32" s="113"/>
    </row>
    <row r="33" spans="1:15" ht="14.4" thickBot="1" x14ac:dyDescent="0.35">
      <c r="A33" s="183"/>
      <c r="B33" s="183"/>
      <c r="C33" s="183"/>
      <c r="D33" s="183"/>
      <c r="E33" s="181">
        <f>SUM(E19:M31)</f>
        <v>0</v>
      </c>
      <c r="F33" s="181"/>
      <c r="G33" s="181"/>
      <c r="H33" s="181"/>
      <c r="I33" s="181"/>
      <c r="J33" s="181"/>
      <c r="K33" s="181"/>
      <c r="L33" s="181"/>
      <c r="M33" s="181"/>
      <c r="N33" s="129"/>
      <c r="O33" s="24"/>
    </row>
    <row r="34" spans="1:15" x14ac:dyDescent="0.3">
      <c r="A34" s="130"/>
      <c r="B34" s="70"/>
      <c r="C34" s="35"/>
      <c r="D34" s="113"/>
      <c r="E34" s="131"/>
      <c r="F34" s="131"/>
      <c r="G34" s="131"/>
      <c r="H34" s="131"/>
      <c r="I34" s="131"/>
      <c r="J34" s="131"/>
      <c r="K34" s="131"/>
      <c r="L34" s="131"/>
      <c r="M34" s="131"/>
      <c r="N34" s="35"/>
      <c r="O34" s="24"/>
    </row>
  </sheetData>
  <mergeCells count="24">
    <mergeCell ref="A16:N16"/>
    <mergeCell ref="A33:D33"/>
    <mergeCell ref="E33:M33"/>
    <mergeCell ref="K8:L8"/>
    <mergeCell ref="K9:L9"/>
    <mergeCell ref="K10:L10"/>
    <mergeCell ref="K11:L11"/>
    <mergeCell ref="K12:L12"/>
    <mergeCell ref="A13:D13"/>
    <mergeCell ref="E13:J13"/>
    <mergeCell ref="A4:L4"/>
    <mergeCell ref="P4:U4"/>
    <mergeCell ref="K13:L13"/>
    <mergeCell ref="K6:L6"/>
    <mergeCell ref="R6:R7"/>
    <mergeCell ref="S6:S7"/>
    <mergeCell ref="T6:T7"/>
    <mergeCell ref="U6:U7"/>
    <mergeCell ref="K7:L7"/>
    <mergeCell ref="A1:M1"/>
    <mergeCell ref="P1:U1"/>
    <mergeCell ref="A2:M2"/>
    <mergeCell ref="P2:U2"/>
    <mergeCell ref="P3:U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4"/>
  <sheetViews>
    <sheetView topLeftCell="E1" zoomScale="90" zoomScaleNormal="90" workbookViewId="0">
      <selection activeCell="P4" sqref="P4:U4"/>
    </sheetView>
  </sheetViews>
  <sheetFormatPr defaultColWidth="9.109375" defaultRowHeight="13.8" x14ac:dyDescent="0.3"/>
  <cols>
    <col min="1" max="1" width="8.5546875" style="8" customWidth="1"/>
    <col min="2" max="2" width="7.44140625" style="8" customWidth="1"/>
    <col min="3" max="3" width="20.6640625" style="8" customWidth="1"/>
    <col min="4" max="13" width="12.5546875" style="8" customWidth="1"/>
    <col min="14" max="14" width="20.6640625" style="8" customWidth="1"/>
    <col min="15" max="15" width="1.6640625" style="8" customWidth="1"/>
    <col min="16" max="16" width="5.6640625" style="8" customWidth="1"/>
    <col min="17" max="17" width="29.6640625" style="8" customWidth="1"/>
    <col min="18" max="21" width="12.6640625" style="8" customWidth="1"/>
    <col min="22" max="16384" width="9.109375" style="8"/>
  </cols>
  <sheetData>
    <row r="1" spans="1:21" ht="18" x14ac:dyDescent="0.35">
      <c r="A1" s="175" t="str">
        <f>Budget!A1</f>
        <v>Wisconsin EA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5"/>
      <c r="O1" s="35"/>
      <c r="P1" s="179" t="str">
        <f>Budget!A1</f>
        <v>Wisconsin EA</v>
      </c>
      <c r="Q1" s="179"/>
      <c r="R1" s="179"/>
      <c r="S1" s="179"/>
      <c r="T1" s="179"/>
      <c r="U1" s="179"/>
    </row>
    <row r="2" spans="1:21" ht="15.6" x14ac:dyDescent="0.3">
      <c r="A2" s="176">
        <v>44165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5"/>
      <c r="O2" s="35"/>
      <c r="P2" s="179" t="s">
        <v>56</v>
      </c>
      <c r="Q2" s="179"/>
      <c r="R2" s="179"/>
      <c r="S2" s="179"/>
      <c r="T2" s="179"/>
      <c r="U2" s="179"/>
    </row>
    <row r="3" spans="1:21" ht="15.6" x14ac:dyDescent="0.3">
      <c r="A3" s="45"/>
      <c r="B3" s="46"/>
      <c r="C3" s="47"/>
      <c r="D3" s="46"/>
      <c r="E3" s="46"/>
      <c r="F3" s="46"/>
      <c r="G3" s="46"/>
      <c r="H3" s="46"/>
      <c r="I3" s="46"/>
      <c r="J3" s="46"/>
      <c r="M3" s="48"/>
      <c r="N3" s="35"/>
      <c r="O3" s="35"/>
      <c r="P3" s="180" t="s">
        <v>113</v>
      </c>
      <c r="Q3" s="180"/>
      <c r="R3" s="180"/>
      <c r="S3" s="180"/>
      <c r="T3" s="180"/>
      <c r="U3" s="180"/>
    </row>
    <row r="4" spans="1:21" ht="16.2" thickBot="1" x14ac:dyDescent="0.3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49"/>
      <c r="N4" s="35"/>
      <c r="O4" s="35"/>
      <c r="P4" s="179" t="s">
        <v>86</v>
      </c>
      <c r="Q4" s="179"/>
      <c r="R4" s="179"/>
      <c r="S4" s="179"/>
      <c r="T4" s="179"/>
      <c r="U4" s="179"/>
    </row>
    <row r="5" spans="1:21" ht="15.6" x14ac:dyDescent="0.3">
      <c r="A5" s="50"/>
      <c r="B5" s="51"/>
      <c r="C5" s="52"/>
      <c r="D5" s="53"/>
      <c r="E5" s="54"/>
      <c r="F5" s="54"/>
      <c r="G5" s="54"/>
      <c r="H5" s="54"/>
      <c r="I5" s="54"/>
      <c r="J5" s="54"/>
      <c r="K5" s="55"/>
      <c r="L5" s="56"/>
      <c r="M5" s="57"/>
      <c r="N5" s="58"/>
      <c r="O5" s="58"/>
      <c r="P5" s="59"/>
      <c r="Q5" s="59"/>
      <c r="R5" s="59"/>
      <c r="S5" s="60"/>
      <c r="T5" s="60"/>
      <c r="U5" s="61"/>
    </row>
    <row r="6" spans="1:21" ht="28.8" x14ac:dyDescent="0.3">
      <c r="A6" s="63" t="s">
        <v>8</v>
      </c>
      <c r="B6" s="64"/>
      <c r="C6" s="65" t="s">
        <v>14</v>
      </c>
      <c r="D6" s="66" t="s">
        <v>10</v>
      </c>
      <c r="E6" s="67" t="str">
        <f>Budget!B5</f>
        <v>Local Dues</v>
      </c>
      <c r="F6" s="67" t="str">
        <f>Budget!B6</f>
        <v>Fund Raisers</v>
      </c>
      <c r="G6" s="67" t="str">
        <f>Budget!B7</f>
        <v xml:space="preserve">Interest </v>
      </c>
      <c r="H6" s="67" t="str">
        <f>Budget!B8</f>
        <v>Other Misc</v>
      </c>
      <c r="I6" s="67" t="str">
        <f>Budget!B9</f>
        <v xml:space="preserve">Other </v>
      </c>
      <c r="J6" s="67" t="str">
        <f>Budget!B10</f>
        <v xml:space="preserve">Other </v>
      </c>
      <c r="K6" s="177" t="s">
        <v>13</v>
      </c>
      <c r="L6" s="178"/>
      <c r="M6" s="68" t="s">
        <v>11</v>
      </c>
      <c r="N6" s="58"/>
      <c r="O6" s="58"/>
      <c r="P6" s="69"/>
      <c r="Q6" s="69"/>
      <c r="R6" s="170" t="s">
        <v>6</v>
      </c>
      <c r="S6" s="172" t="s">
        <v>59</v>
      </c>
      <c r="T6" s="172" t="s">
        <v>57</v>
      </c>
      <c r="U6" s="172" t="s">
        <v>58</v>
      </c>
    </row>
    <row r="7" spans="1:21" ht="15.6" x14ac:dyDescent="0.3">
      <c r="A7" s="73"/>
      <c r="B7" s="74"/>
      <c r="C7" s="75"/>
      <c r="D7" s="76"/>
      <c r="E7" s="77"/>
      <c r="F7" s="77"/>
      <c r="G7" s="77"/>
      <c r="H7" s="77"/>
      <c r="I7" s="77"/>
      <c r="J7" s="77"/>
      <c r="K7" s="184"/>
      <c r="L7" s="185"/>
      <c r="M7" s="78"/>
      <c r="N7" s="79"/>
      <c r="O7" s="58"/>
      <c r="P7" s="69"/>
      <c r="Q7" s="69"/>
      <c r="R7" s="171"/>
      <c r="S7" s="173"/>
      <c r="T7" s="174"/>
      <c r="U7" s="174"/>
    </row>
    <row r="8" spans="1:21" ht="15.6" x14ac:dyDescent="0.3">
      <c r="A8" s="73"/>
      <c r="B8" s="74"/>
      <c r="C8" s="75"/>
      <c r="D8" s="76"/>
      <c r="E8" s="77"/>
      <c r="F8" s="77"/>
      <c r="G8" s="77"/>
      <c r="H8" s="77"/>
      <c r="I8" s="77"/>
      <c r="J8" s="77"/>
      <c r="K8" s="184"/>
      <c r="L8" s="185"/>
      <c r="M8" s="78"/>
      <c r="N8" s="82"/>
      <c r="O8" s="35"/>
      <c r="P8" s="69" t="str">
        <f>+Budget!A4</f>
        <v>Revenue</v>
      </c>
      <c r="Q8" s="69"/>
      <c r="R8" s="83"/>
      <c r="S8" s="69"/>
      <c r="T8" s="59"/>
      <c r="U8" s="59"/>
    </row>
    <row r="9" spans="1:21" ht="15.6" x14ac:dyDescent="0.3">
      <c r="A9" s="73"/>
      <c r="B9" s="74"/>
      <c r="C9" s="75"/>
      <c r="D9" s="76"/>
      <c r="E9" s="77"/>
      <c r="F9" s="77"/>
      <c r="G9" s="77"/>
      <c r="H9" s="77"/>
      <c r="I9" s="77"/>
      <c r="J9" s="77"/>
      <c r="K9" s="184"/>
      <c r="L9" s="185"/>
      <c r="M9" s="78"/>
      <c r="N9" s="82"/>
      <c r="O9" s="35"/>
      <c r="P9" s="69"/>
      <c r="Q9" s="69" t="str">
        <f>+Budget!B5</f>
        <v>Local Dues</v>
      </c>
      <c r="R9" s="84">
        <f>+Budget!C5</f>
        <v>0</v>
      </c>
      <c r="S9" s="85">
        <f>OCT!S9+E12</f>
        <v>0</v>
      </c>
      <c r="T9" s="85">
        <f t="shared" ref="T9:T14" si="0">+R9-S9</f>
        <v>0</v>
      </c>
      <c r="U9" s="86" t="str">
        <f t="shared" ref="U9:U15" si="1">IF(R9=0,"-",IF(T9/R9&gt;0,T9/R9,"-"))</f>
        <v>-</v>
      </c>
    </row>
    <row r="10" spans="1:21" ht="15.6" x14ac:dyDescent="0.3">
      <c r="A10" s="73"/>
      <c r="B10" s="74"/>
      <c r="C10" s="75"/>
      <c r="D10" s="76"/>
      <c r="E10" s="77"/>
      <c r="F10" s="77"/>
      <c r="G10" s="77"/>
      <c r="H10" s="77"/>
      <c r="I10" s="77"/>
      <c r="J10" s="77"/>
      <c r="K10" s="184"/>
      <c r="L10" s="185"/>
      <c r="M10" s="78"/>
      <c r="N10" s="82"/>
      <c r="O10" s="35"/>
      <c r="P10" s="69"/>
      <c r="Q10" s="69" t="str">
        <f>+Budget!B6</f>
        <v>Fund Raisers</v>
      </c>
      <c r="R10" s="85">
        <f>+Budget!C6</f>
        <v>0</v>
      </c>
      <c r="S10" s="85">
        <f>OCT!S10+F12</f>
        <v>0</v>
      </c>
      <c r="T10" s="85">
        <f t="shared" si="0"/>
        <v>0</v>
      </c>
      <c r="U10" s="86" t="str">
        <f t="shared" si="1"/>
        <v>-</v>
      </c>
    </row>
    <row r="11" spans="1:21" ht="15.6" x14ac:dyDescent="0.3">
      <c r="A11" s="73"/>
      <c r="B11" s="74"/>
      <c r="C11" s="75"/>
      <c r="D11" s="76"/>
      <c r="E11" s="77"/>
      <c r="F11" s="77"/>
      <c r="G11" s="77"/>
      <c r="H11" s="77"/>
      <c r="I11" s="77"/>
      <c r="J11" s="77"/>
      <c r="K11" s="184"/>
      <c r="L11" s="185"/>
      <c r="M11" s="78"/>
      <c r="N11" s="82"/>
      <c r="O11" s="35"/>
      <c r="P11" s="69"/>
      <c r="Q11" s="69" t="str">
        <f>+Budget!B7</f>
        <v xml:space="preserve">Interest </v>
      </c>
      <c r="R11" s="85">
        <f>+Budget!C7</f>
        <v>0</v>
      </c>
      <c r="S11" s="85">
        <f>OCT!S11+G12</f>
        <v>0</v>
      </c>
      <c r="T11" s="85">
        <f t="shared" si="0"/>
        <v>0</v>
      </c>
      <c r="U11" s="86" t="str">
        <f t="shared" si="1"/>
        <v>-</v>
      </c>
    </row>
    <row r="12" spans="1:21" ht="16.2" thickBot="1" x14ac:dyDescent="0.35">
      <c r="A12" s="73"/>
      <c r="B12" s="74"/>
      <c r="C12" s="75"/>
      <c r="D12" s="76">
        <f t="shared" ref="D12:J12" si="2">SUM(D7:D11)</f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189"/>
      <c r="L12" s="190"/>
      <c r="M12" s="87">
        <f>SUM(M7:M11)</f>
        <v>0</v>
      </c>
      <c r="N12" s="82"/>
      <c r="O12" s="35"/>
      <c r="P12" s="69"/>
      <c r="Q12" s="69" t="str">
        <f>+Budget!B8</f>
        <v>Other Misc</v>
      </c>
      <c r="R12" s="85">
        <f>+Budget!C8</f>
        <v>0</v>
      </c>
      <c r="S12" s="85">
        <f>OCT!S12+H12</f>
        <v>0</v>
      </c>
      <c r="T12" s="85">
        <f t="shared" si="0"/>
        <v>0</v>
      </c>
      <c r="U12" s="86" t="str">
        <f t="shared" si="1"/>
        <v>-</v>
      </c>
    </row>
    <row r="13" spans="1:21" ht="16.8" thickTop="1" thickBot="1" x14ac:dyDescent="0.35">
      <c r="A13" s="186"/>
      <c r="B13" s="183"/>
      <c r="C13" s="183"/>
      <c r="D13" s="187"/>
      <c r="E13" s="181">
        <f>SUM(E7:J11)</f>
        <v>0</v>
      </c>
      <c r="F13" s="181"/>
      <c r="G13" s="181"/>
      <c r="H13" s="181"/>
      <c r="I13" s="181"/>
      <c r="J13" s="181"/>
      <c r="K13" s="188"/>
      <c r="L13" s="188"/>
      <c r="M13" s="88"/>
      <c r="N13" s="82"/>
      <c r="O13" s="35"/>
      <c r="P13" s="69"/>
      <c r="Q13" s="69" t="str">
        <f>+Budget!B9</f>
        <v xml:space="preserve">Other </v>
      </c>
      <c r="R13" s="85">
        <f>+Budget!C9</f>
        <v>0</v>
      </c>
      <c r="S13" s="85">
        <f>OCT!S13+I12</f>
        <v>0</v>
      </c>
      <c r="T13" s="85">
        <f t="shared" si="0"/>
        <v>0</v>
      </c>
      <c r="U13" s="86" t="str">
        <f t="shared" si="1"/>
        <v>-</v>
      </c>
    </row>
    <row r="14" spans="1:21" ht="15.6" x14ac:dyDescent="0.3">
      <c r="A14" s="89"/>
      <c r="B14" s="70"/>
      <c r="C14" s="26"/>
      <c r="D14" s="90"/>
      <c r="E14" s="91"/>
      <c r="F14" s="91"/>
      <c r="G14" s="91"/>
      <c r="H14" s="91"/>
      <c r="I14" s="91"/>
      <c r="J14" s="91"/>
      <c r="K14" s="26"/>
      <c r="L14" s="36"/>
      <c r="M14" s="35"/>
      <c r="N14" s="82"/>
      <c r="O14" s="35"/>
      <c r="P14" s="69"/>
      <c r="Q14" s="69" t="str">
        <f>+Budget!B10</f>
        <v xml:space="preserve">Other </v>
      </c>
      <c r="R14" s="92">
        <f>+Budget!C10</f>
        <v>0</v>
      </c>
      <c r="S14" s="92">
        <f>OCT!S14+J12</f>
        <v>0</v>
      </c>
      <c r="T14" s="92">
        <f t="shared" si="0"/>
        <v>0</v>
      </c>
      <c r="U14" s="93" t="str">
        <f t="shared" si="1"/>
        <v>-</v>
      </c>
    </row>
    <row r="15" spans="1:21" ht="15.6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69"/>
      <c r="Q15" s="95" t="str">
        <f>+Budget!B11</f>
        <v>Total Revenue</v>
      </c>
      <c r="R15" s="84">
        <f>SUM(R9:R14)</f>
        <v>0</v>
      </c>
      <c r="S15" s="84">
        <f>SUM(S9:S14)</f>
        <v>0</v>
      </c>
      <c r="T15" s="84">
        <f>SUM(T9:T14)</f>
        <v>0</v>
      </c>
      <c r="U15" s="86" t="str">
        <f t="shared" si="1"/>
        <v>-</v>
      </c>
    </row>
    <row r="16" spans="1:21" ht="16.2" thickBot="1" x14ac:dyDescent="0.35">
      <c r="A16" s="182" t="s">
        <v>17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4"/>
      <c r="P16" s="69"/>
      <c r="Q16" s="69"/>
      <c r="R16" s="83"/>
      <c r="S16" s="83"/>
      <c r="T16" s="83"/>
      <c r="U16" s="86"/>
    </row>
    <row r="17" spans="1:21" ht="15.6" x14ac:dyDescent="0.3">
      <c r="A17" s="96"/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55"/>
      <c r="N17" s="101"/>
      <c r="O17" s="102"/>
      <c r="P17" s="69" t="str">
        <f>+Budget!A13</f>
        <v>Expenses</v>
      </c>
      <c r="Q17" s="69"/>
      <c r="R17" s="83"/>
      <c r="S17" s="83"/>
      <c r="T17" s="83"/>
      <c r="U17" s="86"/>
    </row>
    <row r="18" spans="1:21" ht="28.8" x14ac:dyDescent="0.3">
      <c r="A18" s="103" t="s">
        <v>8</v>
      </c>
      <c r="B18" s="104" t="s">
        <v>18</v>
      </c>
      <c r="C18" s="100" t="s">
        <v>9</v>
      </c>
      <c r="D18" s="105" t="s">
        <v>10</v>
      </c>
      <c r="E18" s="106" t="str">
        <f>Budget!B14</f>
        <v>Stipends</v>
      </c>
      <c r="F18" s="106" t="str">
        <f>Budget!B15</f>
        <v>Organizing</v>
      </c>
      <c r="G18" s="106" t="str">
        <f>Budget!B16</f>
        <v>Scholarship</v>
      </c>
      <c r="H18" s="106" t="str">
        <f>Budget!B17</f>
        <v>Supplies</v>
      </c>
      <c r="I18" s="106" t="str">
        <f>Budget!B18</f>
        <v>Meetings</v>
      </c>
      <c r="J18" s="106" t="str">
        <f>Budget!B19</f>
        <v>Sunshine</v>
      </c>
      <c r="K18" s="106" t="str">
        <f>Budget!B20</f>
        <v>Recertification</v>
      </c>
      <c r="L18" s="106" t="str">
        <f>Budget!B21</f>
        <v>Other</v>
      </c>
      <c r="M18" s="106" t="str">
        <f>Budget!B22</f>
        <v>Other</v>
      </c>
      <c r="N18" s="107" t="s">
        <v>13</v>
      </c>
      <c r="O18" s="108"/>
      <c r="P18" s="69"/>
      <c r="Q18" s="69" t="str">
        <f>+Budget!B14</f>
        <v>Stipends</v>
      </c>
      <c r="R18" s="84">
        <f>+Budget!C14</f>
        <v>0</v>
      </c>
      <c r="S18" s="85">
        <f>OCT!S18+E32</f>
        <v>0</v>
      </c>
      <c r="T18" s="85">
        <f t="shared" ref="T18:T26" si="3">+R18-S18</f>
        <v>0</v>
      </c>
      <c r="U18" s="86" t="str">
        <f t="shared" ref="U18:U27" si="4">IF(R18=0,"-",IF(T18/R18&gt;0,T18/R18,"-"))</f>
        <v>-</v>
      </c>
    </row>
    <row r="19" spans="1:21" ht="15.6" x14ac:dyDescent="0.3">
      <c r="A19" s="73"/>
      <c r="B19" s="74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5"/>
      <c r="N19" s="112"/>
      <c r="O19" s="113"/>
      <c r="P19" s="69"/>
      <c r="Q19" s="69" t="str">
        <f>+Budget!B15</f>
        <v>Organizing</v>
      </c>
      <c r="R19" s="85">
        <f>+Budget!C15</f>
        <v>0</v>
      </c>
      <c r="S19" s="85">
        <f>OCT!S19+F32</f>
        <v>0</v>
      </c>
      <c r="T19" s="85">
        <f t="shared" si="3"/>
        <v>0</v>
      </c>
      <c r="U19" s="86" t="str">
        <f t="shared" si="4"/>
        <v>-</v>
      </c>
    </row>
    <row r="20" spans="1:21" ht="15.6" x14ac:dyDescent="0.3">
      <c r="A20" s="73"/>
      <c r="B20" s="114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5"/>
      <c r="N20" s="112"/>
      <c r="O20" s="113"/>
      <c r="P20" s="69"/>
      <c r="Q20" s="69" t="str">
        <f>+Budget!B16</f>
        <v>Scholarship</v>
      </c>
      <c r="R20" s="85">
        <f>+Budget!C16</f>
        <v>0</v>
      </c>
      <c r="S20" s="85">
        <f>OCT!S20+G32</f>
        <v>0</v>
      </c>
      <c r="T20" s="85">
        <f t="shared" si="3"/>
        <v>0</v>
      </c>
      <c r="U20" s="86" t="str">
        <f t="shared" si="4"/>
        <v>-</v>
      </c>
    </row>
    <row r="21" spans="1:21" ht="15.6" x14ac:dyDescent="0.3">
      <c r="A21" s="73"/>
      <c r="B21" s="114"/>
      <c r="C21" s="109"/>
      <c r="D21" s="110"/>
      <c r="E21" s="111"/>
      <c r="F21" s="111"/>
      <c r="G21" s="111"/>
      <c r="H21" s="111"/>
      <c r="I21" s="111"/>
      <c r="J21" s="111"/>
      <c r="K21" s="111"/>
      <c r="L21" s="111"/>
      <c r="M21" s="115"/>
      <c r="N21" s="112"/>
      <c r="O21" s="113"/>
      <c r="P21" s="69"/>
      <c r="Q21" s="69" t="str">
        <f>+Budget!B17</f>
        <v>Supplies</v>
      </c>
      <c r="R21" s="85">
        <f>+Budget!C17</f>
        <v>0</v>
      </c>
      <c r="S21" s="85">
        <f>OCT!S21+H32</f>
        <v>0</v>
      </c>
      <c r="T21" s="85">
        <f t="shared" si="3"/>
        <v>0</v>
      </c>
      <c r="U21" s="86" t="str">
        <f t="shared" si="4"/>
        <v>-</v>
      </c>
    </row>
    <row r="22" spans="1:21" ht="15.6" x14ac:dyDescent="0.3">
      <c r="A22" s="73"/>
      <c r="B22" s="114"/>
      <c r="C22" s="109"/>
      <c r="D22" s="110"/>
      <c r="E22" s="111"/>
      <c r="F22" s="111"/>
      <c r="G22" s="111"/>
      <c r="H22" s="111"/>
      <c r="I22" s="111"/>
      <c r="J22" s="111"/>
      <c r="K22" s="111"/>
      <c r="L22" s="111"/>
      <c r="M22" s="115"/>
      <c r="N22" s="112"/>
      <c r="O22" s="113"/>
      <c r="P22" s="69"/>
      <c r="Q22" s="69" t="str">
        <f>+Budget!B18</f>
        <v>Meetings</v>
      </c>
      <c r="R22" s="85">
        <f>+Budget!C18</f>
        <v>0</v>
      </c>
      <c r="S22" s="85">
        <f>OCT!S22+I32</f>
        <v>0</v>
      </c>
      <c r="T22" s="85">
        <f t="shared" si="3"/>
        <v>0</v>
      </c>
      <c r="U22" s="86" t="str">
        <f t="shared" si="4"/>
        <v>-</v>
      </c>
    </row>
    <row r="23" spans="1:21" ht="15.6" x14ac:dyDescent="0.3">
      <c r="A23" s="73"/>
      <c r="B23" s="114"/>
      <c r="C23" s="109"/>
      <c r="D23" s="110"/>
      <c r="E23" s="111"/>
      <c r="F23" s="111"/>
      <c r="G23" s="111"/>
      <c r="H23" s="111"/>
      <c r="I23" s="111"/>
      <c r="J23" s="111"/>
      <c r="K23" s="111"/>
      <c r="L23" s="111"/>
      <c r="M23" s="115"/>
      <c r="N23" s="112"/>
      <c r="O23" s="113"/>
      <c r="P23" s="69"/>
      <c r="Q23" s="69" t="str">
        <f>+Budget!B19</f>
        <v>Sunshine</v>
      </c>
      <c r="R23" s="85">
        <f>+Budget!C19</f>
        <v>0</v>
      </c>
      <c r="S23" s="85">
        <f>OCT!S23+J32</f>
        <v>0</v>
      </c>
      <c r="T23" s="85">
        <f t="shared" si="3"/>
        <v>0</v>
      </c>
      <c r="U23" s="86" t="str">
        <f t="shared" si="4"/>
        <v>-</v>
      </c>
    </row>
    <row r="24" spans="1:21" ht="15.6" x14ac:dyDescent="0.3">
      <c r="A24" s="73"/>
      <c r="B24" s="114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5"/>
      <c r="N24" s="112"/>
      <c r="O24" s="113"/>
      <c r="P24" s="69"/>
      <c r="Q24" s="69" t="str">
        <f>+Budget!B20</f>
        <v>Recertification</v>
      </c>
      <c r="R24" s="85">
        <f>+Budget!C20</f>
        <v>0</v>
      </c>
      <c r="S24" s="85">
        <f>OCT!S24+K32</f>
        <v>0</v>
      </c>
      <c r="T24" s="85">
        <f t="shared" si="3"/>
        <v>0</v>
      </c>
      <c r="U24" s="86" t="str">
        <f t="shared" si="4"/>
        <v>-</v>
      </c>
    </row>
    <row r="25" spans="1:21" ht="15.6" x14ac:dyDescent="0.3">
      <c r="A25" s="73"/>
      <c r="B25" s="114"/>
      <c r="C25" s="109"/>
      <c r="D25" s="110"/>
      <c r="E25" s="111"/>
      <c r="F25" s="111"/>
      <c r="G25" s="111"/>
      <c r="H25" s="111"/>
      <c r="I25" s="111"/>
      <c r="J25" s="111"/>
      <c r="K25" s="111"/>
      <c r="L25" s="111"/>
      <c r="M25" s="115"/>
      <c r="N25" s="112"/>
      <c r="O25" s="113"/>
      <c r="P25" s="69"/>
      <c r="Q25" s="69" t="str">
        <f>+Budget!B21</f>
        <v>Other</v>
      </c>
      <c r="R25" s="85">
        <f>+Budget!C21</f>
        <v>0</v>
      </c>
      <c r="S25" s="85">
        <f>OCT!S25+L32</f>
        <v>0</v>
      </c>
      <c r="T25" s="85">
        <f t="shared" si="3"/>
        <v>0</v>
      </c>
      <c r="U25" s="86" t="str">
        <f t="shared" si="4"/>
        <v>-</v>
      </c>
    </row>
    <row r="26" spans="1:21" ht="15.6" x14ac:dyDescent="0.3">
      <c r="A26" s="73"/>
      <c r="B26" s="114"/>
      <c r="C26" s="109"/>
      <c r="D26" s="110"/>
      <c r="E26" s="111"/>
      <c r="F26" s="111"/>
      <c r="G26" s="111"/>
      <c r="H26" s="111"/>
      <c r="I26" s="111"/>
      <c r="J26" s="111"/>
      <c r="K26" s="111"/>
      <c r="L26" s="111"/>
      <c r="M26" s="115"/>
      <c r="N26" s="112"/>
      <c r="O26" s="113"/>
      <c r="P26" s="69"/>
      <c r="Q26" s="69" t="str">
        <f>+Budget!B22</f>
        <v>Other</v>
      </c>
      <c r="R26" s="85">
        <f>+Budget!C22</f>
        <v>0</v>
      </c>
      <c r="S26" s="85">
        <f>OCT!S26+M32</f>
        <v>0</v>
      </c>
      <c r="T26" s="85">
        <f t="shared" si="3"/>
        <v>0</v>
      </c>
      <c r="U26" s="86" t="str">
        <f t="shared" si="4"/>
        <v>-</v>
      </c>
    </row>
    <row r="27" spans="1:21" ht="15.6" x14ac:dyDescent="0.3">
      <c r="A27" s="73"/>
      <c r="B27" s="114"/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5"/>
      <c r="N27" s="112"/>
      <c r="O27" s="113"/>
      <c r="P27" s="69"/>
      <c r="Q27" s="95" t="str">
        <f>+Budget!B23</f>
        <v>Total Expenses</v>
      </c>
      <c r="R27" s="116">
        <f>SUM(R18:R26)</f>
        <v>0</v>
      </c>
      <c r="S27" s="116">
        <f>SUM(S18:S26)</f>
        <v>0</v>
      </c>
      <c r="T27" s="116">
        <f>SUM(T18:T26)</f>
        <v>0</v>
      </c>
      <c r="U27" s="117" t="str">
        <f t="shared" si="4"/>
        <v>-</v>
      </c>
    </row>
    <row r="28" spans="1:21" x14ac:dyDescent="0.3">
      <c r="A28" s="73"/>
      <c r="B28" s="114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5"/>
      <c r="N28" s="112"/>
      <c r="O28" s="113"/>
      <c r="P28" s="26"/>
      <c r="Q28" s="26"/>
      <c r="R28" s="118"/>
      <c r="S28" s="118"/>
      <c r="T28" s="118"/>
      <c r="U28" s="119"/>
    </row>
    <row r="29" spans="1:21" ht="16.2" thickBot="1" x14ac:dyDescent="0.35">
      <c r="A29" s="73"/>
      <c r="B29" s="120"/>
      <c r="C29" s="109"/>
      <c r="D29" s="110"/>
      <c r="E29" s="111"/>
      <c r="F29" s="111"/>
      <c r="G29" s="111"/>
      <c r="H29" s="111"/>
      <c r="I29" s="111"/>
      <c r="J29" s="111"/>
      <c r="K29" s="111"/>
      <c r="L29" s="111"/>
      <c r="M29" s="115"/>
      <c r="N29" s="112"/>
      <c r="O29" s="113"/>
      <c r="P29" s="69" t="s">
        <v>75</v>
      </c>
      <c r="Q29" s="69"/>
      <c r="R29" s="121">
        <f>+R15-R27</f>
        <v>0</v>
      </c>
      <c r="S29" s="121">
        <f>+S15-S27</f>
        <v>0</v>
      </c>
      <c r="T29" s="122">
        <f>+R29-S29</f>
        <v>0</v>
      </c>
      <c r="U29" s="123" t="str">
        <f>IF(R29=0,"-",IF(T29/R29&gt;0,T29/R29,"-"))</f>
        <v>-</v>
      </c>
    </row>
    <row r="30" spans="1:21" ht="14.4" thickTop="1" x14ac:dyDescent="0.3">
      <c r="A30" s="73"/>
      <c r="B30" s="114"/>
      <c r="C30" s="109"/>
      <c r="D30" s="110"/>
      <c r="E30" s="111"/>
      <c r="F30" s="111"/>
      <c r="G30" s="111"/>
      <c r="H30" s="111"/>
      <c r="I30" s="111"/>
      <c r="J30" s="111"/>
      <c r="K30" s="111"/>
      <c r="L30" s="111"/>
      <c r="M30" s="115"/>
      <c r="N30" s="112"/>
      <c r="O30" s="113"/>
    </row>
    <row r="31" spans="1:21" x14ac:dyDescent="0.3">
      <c r="A31" s="124"/>
      <c r="B31" s="74"/>
      <c r="C31" s="109"/>
      <c r="D31" s="110"/>
      <c r="E31" s="111"/>
      <c r="F31" s="111"/>
      <c r="G31" s="111"/>
      <c r="H31" s="111"/>
      <c r="I31" s="111"/>
      <c r="J31" s="111"/>
      <c r="K31" s="111"/>
      <c r="L31" s="111"/>
      <c r="M31" s="115"/>
      <c r="N31" s="112"/>
      <c r="O31" s="113"/>
    </row>
    <row r="32" spans="1:21" x14ac:dyDescent="0.3">
      <c r="A32" s="125"/>
      <c r="B32" s="74"/>
      <c r="C32" s="126"/>
      <c r="D32" s="127">
        <f>SUM(D19:D31)</f>
        <v>0</v>
      </c>
      <c r="E32" s="110">
        <f t="shared" ref="E32:M32" si="5">SUM(E19:E31)</f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 t="shared" si="5"/>
        <v>0</v>
      </c>
      <c r="J32" s="110">
        <f t="shared" si="5"/>
        <v>0</v>
      </c>
      <c r="K32" s="110">
        <f t="shared" si="5"/>
        <v>0</v>
      </c>
      <c r="L32" s="110">
        <f t="shared" si="5"/>
        <v>0</v>
      </c>
      <c r="M32" s="110">
        <f t="shared" si="5"/>
        <v>0</v>
      </c>
      <c r="N32" s="128"/>
      <c r="O32" s="113"/>
    </row>
    <row r="33" spans="1:15" ht="14.4" thickBot="1" x14ac:dyDescent="0.35">
      <c r="A33" s="183"/>
      <c r="B33" s="183"/>
      <c r="C33" s="183"/>
      <c r="D33" s="183"/>
      <c r="E33" s="181">
        <f>SUM(E19:M31)</f>
        <v>0</v>
      </c>
      <c r="F33" s="181"/>
      <c r="G33" s="181"/>
      <c r="H33" s="181"/>
      <c r="I33" s="181"/>
      <c r="J33" s="181"/>
      <c r="K33" s="181"/>
      <c r="L33" s="181"/>
      <c r="M33" s="181"/>
      <c r="N33" s="129"/>
      <c r="O33" s="24"/>
    </row>
    <row r="34" spans="1:15" x14ac:dyDescent="0.3">
      <c r="A34" s="130"/>
      <c r="B34" s="70"/>
      <c r="C34" s="35"/>
      <c r="D34" s="113"/>
      <c r="E34" s="131"/>
      <c r="F34" s="131"/>
      <c r="G34" s="131"/>
      <c r="H34" s="131"/>
      <c r="I34" s="131"/>
      <c r="J34" s="131"/>
      <c r="K34" s="131"/>
      <c r="L34" s="131"/>
      <c r="M34" s="131"/>
      <c r="N34" s="35"/>
      <c r="O34" s="24"/>
    </row>
  </sheetData>
  <mergeCells count="24">
    <mergeCell ref="A16:N16"/>
    <mergeCell ref="A33:D33"/>
    <mergeCell ref="E33:M33"/>
    <mergeCell ref="K8:L8"/>
    <mergeCell ref="K9:L9"/>
    <mergeCell ref="K10:L10"/>
    <mergeCell ref="K11:L11"/>
    <mergeCell ref="K12:L12"/>
    <mergeCell ref="A13:D13"/>
    <mergeCell ref="E13:J13"/>
    <mergeCell ref="A4:L4"/>
    <mergeCell ref="P4:U4"/>
    <mergeCell ref="K13:L13"/>
    <mergeCell ref="K6:L6"/>
    <mergeCell ref="R6:R7"/>
    <mergeCell ref="S6:S7"/>
    <mergeCell ref="T6:T7"/>
    <mergeCell ref="U6:U7"/>
    <mergeCell ref="K7:L7"/>
    <mergeCell ref="A1:M1"/>
    <mergeCell ref="P1:U1"/>
    <mergeCell ref="A2:M2"/>
    <mergeCell ref="P2:U2"/>
    <mergeCell ref="P3:U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4"/>
  <sheetViews>
    <sheetView topLeftCell="E1" zoomScale="90" zoomScaleNormal="90" workbookViewId="0">
      <selection activeCell="P4" sqref="P4:U4"/>
    </sheetView>
  </sheetViews>
  <sheetFormatPr defaultColWidth="9.109375" defaultRowHeight="13.8" x14ac:dyDescent="0.3"/>
  <cols>
    <col min="1" max="1" width="8.5546875" style="8" customWidth="1"/>
    <col min="2" max="2" width="7.44140625" style="8" customWidth="1"/>
    <col min="3" max="3" width="20.6640625" style="8" customWidth="1"/>
    <col min="4" max="13" width="12.5546875" style="8" customWidth="1"/>
    <col min="14" max="14" width="20.6640625" style="8" customWidth="1"/>
    <col min="15" max="15" width="1.6640625" style="8" customWidth="1"/>
    <col min="16" max="16" width="5.6640625" style="8" customWidth="1"/>
    <col min="17" max="17" width="29.6640625" style="8" customWidth="1"/>
    <col min="18" max="21" width="12.6640625" style="8" customWidth="1"/>
    <col min="22" max="16384" width="9.109375" style="8"/>
  </cols>
  <sheetData>
    <row r="1" spans="1:21" ht="18" x14ac:dyDescent="0.35">
      <c r="A1" s="175" t="str">
        <f>Budget!A1</f>
        <v>Wisconsin EA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5"/>
      <c r="O1" s="35"/>
      <c r="P1" s="179" t="str">
        <f>Budget!A1</f>
        <v>Wisconsin EA</v>
      </c>
      <c r="Q1" s="179"/>
      <c r="R1" s="179"/>
      <c r="S1" s="179"/>
      <c r="T1" s="179"/>
      <c r="U1" s="179"/>
    </row>
    <row r="2" spans="1:21" ht="15.6" x14ac:dyDescent="0.3">
      <c r="A2" s="176">
        <v>44196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5"/>
      <c r="O2" s="35"/>
      <c r="P2" s="179" t="s">
        <v>56</v>
      </c>
      <c r="Q2" s="179"/>
      <c r="R2" s="179"/>
      <c r="S2" s="179"/>
      <c r="T2" s="179"/>
      <c r="U2" s="179"/>
    </row>
    <row r="3" spans="1:21" ht="15.6" x14ac:dyDescent="0.3">
      <c r="A3" s="45"/>
      <c r="B3" s="46"/>
      <c r="C3" s="47"/>
      <c r="D3" s="46"/>
      <c r="E3" s="46"/>
      <c r="F3" s="46"/>
      <c r="G3" s="46"/>
      <c r="H3" s="46"/>
      <c r="I3" s="46"/>
      <c r="J3" s="46"/>
      <c r="M3" s="48"/>
      <c r="N3" s="35"/>
      <c r="O3" s="35"/>
      <c r="P3" s="180" t="s">
        <v>114</v>
      </c>
      <c r="Q3" s="180"/>
      <c r="R3" s="180"/>
      <c r="S3" s="180"/>
      <c r="T3" s="180"/>
      <c r="U3" s="180"/>
    </row>
    <row r="4" spans="1:21" ht="16.2" thickBot="1" x14ac:dyDescent="0.3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49"/>
      <c r="N4" s="35"/>
      <c r="O4" s="35"/>
      <c r="P4" s="179" t="s">
        <v>87</v>
      </c>
      <c r="Q4" s="179"/>
      <c r="R4" s="179"/>
      <c r="S4" s="179"/>
      <c r="T4" s="179"/>
      <c r="U4" s="179"/>
    </row>
    <row r="5" spans="1:21" ht="15.6" x14ac:dyDescent="0.3">
      <c r="A5" s="50"/>
      <c r="B5" s="51"/>
      <c r="C5" s="52"/>
      <c r="D5" s="53"/>
      <c r="E5" s="54"/>
      <c r="F5" s="54"/>
      <c r="G5" s="54"/>
      <c r="H5" s="54"/>
      <c r="I5" s="54"/>
      <c r="J5" s="54"/>
      <c r="K5" s="55"/>
      <c r="L5" s="56"/>
      <c r="M5" s="57"/>
      <c r="N5" s="58"/>
      <c r="O5" s="58"/>
      <c r="P5" s="59"/>
      <c r="Q5" s="59"/>
      <c r="R5" s="59"/>
      <c r="S5" s="60"/>
      <c r="T5" s="60"/>
      <c r="U5" s="61"/>
    </row>
    <row r="6" spans="1:21" ht="28.8" x14ac:dyDescent="0.3">
      <c r="A6" s="63" t="s">
        <v>8</v>
      </c>
      <c r="B6" s="64"/>
      <c r="C6" s="65" t="s">
        <v>14</v>
      </c>
      <c r="D6" s="66" t="s">
        <v>10</v>
      </c>
      <c r="E6" s="67" t="str">
        <f>Budget!B5</f>
        <v>Local Dues</v>
      </c>
      <c r="F6" s="67" t="str">
        <f>Budget!B6</f>
        <v>Fund Raisers</v>
      </c>
      <c r="G6" s="67" t="str">
        <f>Budget!B7</f>
        <v xml:space="preserve">Interest </v>
      </c>
      <c r="H6" s="67" t="str">
        <f>Budget!B8</f>
        <v>Other Misc</v>
      </c>
      <c r="I6" s="67" t="str">
        <f>Budget!B9</f>
        <v xml:space="preserve">Other </v>
      </c>
      <c r="J6" s="67" t="str">
        <f>Budget!B10</f>
        <v xml:space="preserve">Other </v>
      </c>
      <c r="K6" s="177" t="s">
        <v>13</v>
      </c>
      <c r="L6" s="178"/>
      <c r="M6" s="68" t="s">
        <v>11</v>
      </c>
      <c r="N6" s="58"/>
      <c r="O6" s="58"/>
      <c r="P6" s="69"/>
      <c r="Q6" s="69"/>
      <c r="R6" s="170" t="s">
        <v>6</v>
      </c>
      <c r="S6" s="172" t="s">
        <v>59</v>
      </c>
      <c r="T6" s="172" t="s">
        <v>57</v>
      </c>
      <c r="U6" s="172" t="s">
        <v>58</v>
      </c>
    </row>
    <row r="7" spans="1:21" ht="15.6" x14ac:dyDescent="0.3">
      <c r="A7" s="73"/>
      <c r="B7" s="74"/>
      <c r="C7" s="75"/>
      <c r="D7" s="76"/>
      <c r="E7" s="77"/>
      <c r="F7" s="77"/>
      <c r="G7" s="77"/>
      <c r="H7" s="77"/>
      <c r="I7" s="77"/>
      <c r="J7" s="77"/>
      <c r="K7" s="184"/>
      <c r="L7" s="185"/>
      <c r="M7" s="78"/>
      <c r="N7" s="79"/>
      <c r="O7" s="58"/>
      <c r="P7" s="69"/>
      <c r="Q7" s="69"/>
      <c r="R7" s="171"/>
      <c r="S7" s="173"/>
      <c r="T7" s="174"/>
      <c r="U7" s="174"/>
    </row>
    <row r="8" spans="1:21" ht="15.6" x14ac:dyDescent="0.3">
      <c r="A8" s="73"/>
      <c r="B8" s="74"/>
      <c r="C8" s="75"/>
      <c r="D8" s="76"/>
      <c r="E8" s="77"/>
      <c r="F8" s="77"/>
      <c r="G8" s="77"/>
      <c r="H8" s="77"/>
      <c r="I8" s="77"/>
      <c r="J8" s="77"/>
      <c r="K8" s="184"/>
      <c r="L8" s="185"/>
      <c r="M8" s="78"/>
      <c r="N8" s="82"/>
      <c r="O8" s="35"/>
      <c r="P8" s="69" t="str">
        <f>+Budget!A4</f>
        <v>Revenue</v>
      </c>
      <c r="Q8" s="69"/>
      <c r="R8" s="83"/>
      <c r="S8" s="69"/>
      <c r="T8" s="59"/>
      <c r="U8" s="59"/>
    </row>
    <row r="9" spans="1:21" ht="15.6" x14ac:dyDescent="0.3">
      <c r="A9" s="73"/>
      <c r="B9" s="74"/>
      <c r="C9" s="75"/>
      <c r="D9" s="76"/>
      <c r="E9" s="77"/>
      <c r="F9" s="77"/>
      <c r="G9" s="77"/>
      <c r="H9" s="77"/>
      <c r="I9" s="77"/>
      <c r="J9" s="77"/>
      <c r="K9" s="184"/>
      <c r="L9" s="185"/>
      <c r="M9" s="78"/>
      <c r="N9" s="82"/>
      <c r="O9" s="35"/>
      <c r="P9" s="69"/>
      <c r="Q9" s="69" t="str">
        <f>+Budget!B5</f>
        <v>Local Dues</v>
      </c>
      <c r="R9" s="84">
        <f>+Budget!C5</f>
        <v>0</v>
      </c>
      <c r="S9" s="85">
        <f>NOV!S9+E12</f>
        <v>0</v>
      </c>
      <c r="T9" s="85">
        <f t="shared" ref="T9:T14" si="0">+R9-S9</f>
        <v>0</v>
      </c>
      <c r="U9" s="86" t="str">
        <f t="shared" ref="U9:U15" si="1">IF(R9=0,"-",IF(T9/R9&gt;0,T9/R9,"-"))</f>
        <v>-</v>
      </c>
    </row>
    <row r="10" spans="1:21" ht="15.6" x14ac:dyDescent="0.3">
      <c r="A10" s="73"/>
      <c r="B10" s="74"/>
      <c r="C10" s="75"/>
      <c r="D10" s="76"/>
      <c r="E10" s="77"/>
      <c r="F10" s="77"/>
      <c r="G10" s="77"/>
      <c r="H10" s="77"/>
      <c r="I10" s="77"/>
      <c r="J10" s="77"/>
      <c r="K10" s="184"/>
      <c r="L10" s="185"/>
      <c r="M10" s="78"/>
      <c r="N10" s="82"/>
      <c r="O10" s="35"/>
      <c r="P10" s="69"/>
      <c r="Q10" s="69" t="str">
        <f>+Budget!B6</f>
        <v>Fund Raisers</v>
      </c>
      <c r="R10" s="85">
        <f>+Budget!C6</f>
        <v>0</v>
      </c>
      <c r="S10" s="85">
        <f>NOV!S10+F12</f>
        <v>0</v>
      </c>
      <c r="T10" s="85">
        <f t="shared" si="0"/>
        <v>0</v>
      </c>
      <c r="U10" s="86" t="str">
        <f t="shared" si="1"/>
        <v>-</v>
      </c>
    </row>
    <row r="11" spans="1:21" ht="15.6" x14ac:dyDescent="0.3">
      <c r="A11" s="73"/>
      <c r="B11" s="74"/>
      <c r="C11" s="75"/>
      <c r="D11" s="76"/>
      <c r="E11" s="77"/>
      <c r="F11" s="77"/>
      <c r="G11" s="77"/>
      <c r="H11" s="77"/>
      <c r="I11" s="77"/>
      <c r="J11" s="77"/>
      <c r="K11" s="184"/>
      <c r="L11" s="185"/>
      <c r="M11" s="78"/>
      <c r="N11" s="82"/>
      <c r="O11" s="35"/>
      <c r="P11" s="69"/>
      <c r="Q11" s="69" t="str">
        <f>+Budget!B7</f>
        <v xml:space="preserve">Interest </v>
      </c>
      <c r="R11" s="85">
        <f>+Budget!C7</f>
        <v>0</v>
      </c>
      <c r="S11" s="85">
        <f>NOV!S11+G12</f>
        <v>0</v>
      </c>
      <c r="T11" s="85">
        <f t="shared" si="0"/>
        <v>0</v>
      </c>
      <c r="U11" s="86" t="str">
        <f t="shared" si="1"/>
        <v>-</v>
      </c>
    </row>
    <row r="12" spans="1:21" ht="16.2" thickBot="1" x14ac:dyDescent="0.35">
      <c r="A12" s="73"/>
      <c r="B12" s="74"/>
      <c r="C12" s="75"/>
      <c r="D12" s="76">
        <f t="shared" ref="D12:J12" si="2">SUM(D7:D11)</f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189"/>
      <c r="L12" s="190"/>
      <c r="M12" s="87">
        <f>SUM(M7:M11)</f>
        <v>0</v>
      </c>
      <c r="N12" s="82"/>
      <c r="O12" s="35"/>
      <c r="P12" s="69"/>
      <c r="Q12" s="69" t="str">
        <f>+Budget!B8</f>
        <v>Other Misc</v>
      </c>
      <c r="R12" s="85">
        <f>+Budget!C8</f>
        <v>0</v>
      </c>
      <c r="S12" s="85">
        <f>NOV!S12+H12</f>
        <v>0</v>
      </c>
      <c r="T12" s="85">
        <f t="shared" si="0"/>
        <v>0</v>
      </c>
      <c r="U12" s="86" t="str">
        <f t="shared" si="1"/>
        <v>-</v>
      </c>
    </row>
    <row r="13" spans="1:21" ht="16.8" thickTop="1" thickBot="1" x14ac:dyDescent="0.35">
      <c r="A13" s="186"/>
      <c r="B13" s="183"/>
      <c r="C13" s="183"/>
      <c r="D13" s="187"/>
      <c r="E13" s="181">
        <f>SUM(E7:J11)</f>
        <v>0</v>
      </c>
      <c r="F13" s="181"/>
      <c r="G13" s="181"/>
      <c r="H13" s="181"/>
      <c r="I13" s="181"/>
      <c r="J13" s="181"/>
      <c r="K13" s="188"/>
      <c r="L13" s="188"/>
      <c r="M13" s="88"/>
      <c r="N13" s="82"/>
      <c r="O13" s="35"/>
      <c r="P13" s="69"/>
      <c r="Q13" s="69" t="str">
        <f>+Budget!B9</f>
        <v xml:space="preserve">Other </v>
      </c>
      <c r="R13" s="85">
        <f>+Budget!C9</f>
        <v>0</v>
      </c>
      <c r="S13" s="85">
        <f>NOV!S13+I12</f>
        <v>0</v>
      </c>
      <c r="T13" s="85">
        <f t="shared" si="0"/>
        <v>0</v>
      </c>
      <c r="U13" s="86" t="str">
        <f t="shared" si="1"/>
        <v>-</v>
      </c>
    </row>
    <row r="14" spans="1:21" ht="15.6" x14ac:dyDescent="0.3">
      <c r="A14" s="89"/>
      <c r="B14" s="70"/>
      <c r="C14" s="26"/>
      <c r="D14" s="90"/>
      <c r="E14" s="91"/>
      <c r="F14" s="91"/>
      <c r="G14" s="91"/>
      <c r="H14" s="91"/>
      <c r="I14" s="91"/>
      <c r="J14" s="91"/>
      <c r="K14" s="26"/>
      <c r="L14" s="36"/>
      <c r="M14" s="35"/>
      <c r="N14" s="82"/>
      <c r="O14" s="35"/>
      <c r="P14" s="69"/>
      <c r="Q14" s="69" t="str">
        <f>+Budget!B10</f>
        <v xml:space="preserve">Other </v>
      </c>
      <c r="R14" s="92">
        <f>+Budget!C10</f>
        <v>0</v>
      </c>
      <c r="S14" s="92">
        <f>NOV!S14+J12</f>
        <v>0</v>
      </c>
      <c r="T14" s="92">
        <f t="shared" si="0"/>
        <v>0</v>
      </c>
      <c r="U14" s="93" t="str">
        <f t="shared" si="1"/>
        <v>-</v>
      </c>
    </row>
    <row r="15" spans="1:21" ht="15.6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69"/>
      <c r="Q15" s="95" t="str">
        <f>+Budget!B11</f>
        <v>Total Revenue</v>
      </c>
      <c r="R15" s="84">
        <f>SUM(R9:R14)</f>
        <v>0</v>
      </c>
      <c r="S15" s="84">
        <f>SUM(S9:S14)</f>
        <v>0</v>
      </c>
      <c r="T15" s="84">
        <f>SUM(T9:T14)</f>
        <v>0</v>
      </c>
      <c r="U15" s="86" t="str">
        <f t="shared" si="1"/>
        <v>-</v>
      </c>
    </row>
    <row r="16" spans="1:21" ht="16.2" thickBot="1" x14ac:dyDescent="0.35">
      <c r="A16" s="182" t="s">
        <v>17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4"/>
      <c r="P16" s="69"/>
      <c r="Q16" s="69"/>
      <c r="R16" s="83"/>
      <c r="S16" s="83"/>
      <c r="T16" s="83"/>
      <c r="U16" s="86"/>
    </row>
    <row r="17" spans="1:21" ht="15.6" x14ac:dyDescent="0.3">
      <c r="A17" s="96"/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55"/>
      <c r="N17" s="101"/>
      <c r="O17" s="102"/>
      <c r="P17" s="69" t="str">
        <f>+Budget!A13</f>
        <v>Expenses</v>
      </c>
      <c r="Q17" s="69"/>
      <c r="R17" s="83"/>
      <c r="S17" s="83"/>
      <c r="T17" s="83"/>
      <c r="U17" s="86"/>
    </row>
    <row r="18" spans="1:21" ht="28.8" x14ac:dyDescent="0.3">
      <c r="A18" s="103" t="s">
        <v>8</v>
      </c>
      <c r="B18" s="104" t="s">
        <v>18</v>
      </c>
      <c r="C18" s="100" t="s">
        <v>9</v>
      </c>
      <c r="D18" s="105" t="s">
        <v>10</v>
      </c>
      <c r="E18" s="106" t="str">
        <f>Budget!B14</f>
        <v>Stipends</v>
      </c>
      <c r="F18" s="106" t="str">
        <f>Budget!B15</f>
        <v>Organizing</v>
      </c>
      <c r="G18" s="106" t="str">
        <f>Budget!B16</f>
        <v>Scholarship</v>
      </c>
      <c r="H18" s="106" t="str">
        <f>Budget!B17</f>
        <v>Supplies</v>
      </c>
      <c r="I18" s="106" t="str">
        <f>Budget!B18</f>
        <v>Meetings</v>
      </c>
      <c r="J18" s="106" t="str">
        <f>Budget!B19</f>
        <v>Sunshine</v>
      </c>
      <c r="K18" s="106" t="str">
        <f>Budget!B20</f>
        <v>Recertification</v>
      </c>
      <c r="L18" s="106" t="str">
        <f>Budget!B21</f>
        <v>Other</v>
      </c>
      <c r="M18" s="106" t="str">
        <f>Budget!B22</f>
        <v>Other</v>
      </c>
      <c r="N18" s="107" t="s">
        <v>13</v>
      </c>
      <c r="O18" s="108"/>
      <c r="P18" s="69"/>
      <c r="Q18" s="69" t="str">
        <f>+Budget!B14</f>
        <v>Stipends</v>
      </c>
      <c r="R18" s="84">
        <f>+Budget!C14</f>
        <v>0</v>
      </c>
      <c r="S18" s="85">
        <f>NOV!S18+E32</f>
        <v>0</v>
      </c>
      <c r="T18" s="85">
        <f t="shared" ref="T18:T26" si="3">+R18-S18</f>
        <v>0</v>
      </c>
      <c r="U18" s="86" t="str">
        <f t="shared" ref="U18:U27" si="4">IF(R18=0,"-",IF(T18/R18&gt;0,T18/R18,"-"))</f>
        <v>-</v>
      </c>
    </row>
    <row r="19" spans="1:21" ht="15.6" x14ac:dyDescent="0.3">
      <c r="A19" s="73"/>
      <c r="B19" s="74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5"/>
      <c r="N19" s="112"/>
      <c r="O19" s="113"/>
      <c r="P19" s="69"/>
      <c r="Q19" s="69" t="str">
        <f>+Budget!B15</f>
        <v>Organizing</v>
      </c>
      <c r="R19" s="85">
        <f>+Budget!C15</f>
        <v>0</v>
      </c>
      <c r="S19" s="85">
        <f>NOV!S19+F32</f>
        <v>0</v>
      </c>
      <c r="T19" s="85">
        <f t="shared" si="3"/>
        <v>0</v>
      </c>
      <c r="U19" s="86" t="str">
        <f t="shared" si="4"/>
        <v>-</v>
      </c>
    </row>
    <row r="20" spans="1:21" ht="15.6" x14ac:dyDescent="0.3">
      <c r="A20" s="73"/>
      <c r="B20" s="114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5"/>
      <c r="N20" s="112"/>
      <c r="O20" s="113"/>
      <c r="P20" s="69"/>
      <c r="Q20" s="69" t="str">
        <f>+Budget!B16</f>
        <v>Scholarship</v>
      </c>
      <c r="R20" s="85">
        <f>+Budget!C16</f>
        <v>0</v>
      </c>
      <c r="S20" s="85">
        <f>NOV!S20+G32</f>
        <v>0</v>
      </c>
      <c r="T20" s="85">
        <f t="shared" si="3"/>
        <v>0</v>
      </c>
      <c r="U20" s="86" t="str">
        <f t="shared" si="4"/>
        <v>-</v>
      </c>
    </row>
    <row r="21" spans="1:21" ht="15.6" x14ac:dyDescent="0.3">
      <c r="A21" s="73"/>
      <c r="B21" s="114"/>
      <c r="C21" s="109"/>
      <c r="D21" s="110"/>
      <c r="E21" s="111"/>
      <c r="F21" s="111"/>
      <c r="G21" s="111"/>
      <c r="H21" s="111"/>
      <c r="I21" s="111"/>
      <c r="J21" s="111"/>
      <c r="K21" s="111"/>
      <c r="L21" s="111"/>
      <c r="M21" s="115"/>
      <c r="N21" s="112"/>
      <c r="O21" s="113"/>
      <c r="P21" s="69"/>
      <c r="Q21" s="69" t="str">
        <f>+Budget!B17</f>
        <v>Supplies</v>
      </c>
      <c r="R21" s="85">
        <f>+Budget!C17</f>
        <v>0</v>
      </c>
      <c r="S21" s="85">
        <f>NOV!S21+H32</f>
        <v>0</v>
      </c>
      <c r="T21" s="85">
        <f t="shared" si="3"/>
        <v>0</v>
      </c>
      <c r="U21" s="86" t="str">
        <f t="shared" si="4"/>
        <v>-</v>
      </c>
    </row>
    <row r="22" spans="1:21" ht="15.6" x14ac:dyDescent="0.3">
      <c r="A22" s="73"/>
      <c r="B22" s="114"/>
      <c r="C22" s="109"/>
      <c r="D22" s="110"/>
      <c r="E22" s="111"/>
      <c r="F22" s="111"/>
      <c r="G22" s="111"/>
      <c r="H22" s="111"/>
      <c r="I22" s="111"/>
      <c r="J22" s="111"/>
      <c r="K22" s="111"/>
      <c r="L22" s="111"/>
      <c r="M22" s="115"/>
      <c r="N22" s="112"/>
      <c r="O22" s="113"/>
      <c r="P22" s="69"/>
      <c r="Q22" s="69" t="str">
        <f>+Budget!B18</f>
        <v>Meetings</v>
      </c>
      <c r="R22" s="85">
        <f>+Budget!C18</f>
        <v>0</v>
      </c>
      <c r="S22" s="85">
        <f>NOV!S22+I32</f>
        <v>0</v>
      </c>
      <c r="T22" s="85">
        <f t="shared" si="3"/>
        <v>0</v>
      </c>
      <c r="U22" s="86" t="str">
        <f t="shared" si="4"/>
        <v>-</v>
      </c>
    </row>
    <row r="23" spans="1:21" ht="15.6" x14ac:dyDescent="0.3">
      <c r="A23" s="73"/>
      <c r="B23" s="114"/>
      <c r="C23" s="109"/>
      <c r="D23" s="110"/>
      <c r="E23" s="111"/>
      <c r="F23" s="111"/>
      <c r="G23" s="111"/>
      <c r="H23" s="111"/>
      <c r="I23" s="111"/>
      <c r="J23" s="111"/>
      <c r="K23" s="111"/>
      <c r="L23" s="111"/>
      <c r="M23" s="115"/>
      <c r="N23" s="112"/>
      <c r="O23" s="113"/>
      <c r="P23" s="69"/>
      <c r="Q23" s="69" t="str">
        <f>+Budget!B19</f>
        <v>Sunshine</v>
      </c>
      <c r="R23" s="85">
        <f>+Budget!C19</f>
        <v>0</v>
      </c>
      <c r="S23" s="85">
        <f>NOV!S23+J32</f>
        <v>0</v>
      </c>
      <c r="T23" s="85">
        <f t="shared" si="3"/>
        <v>0</v>
      </c>
      <c r="U23" s="86" t="str">
        <f t="shared" si="4"/>
        <v>-</v>
      </c>
    </row>
    <row r="24" spans="1:21" ht="15.6" x14ac:dyDescent="0.3">
      <c r="A24" s="73"/>
      <c r="B24" s="114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5"/>
      <c r="N24" s="112"/>
      <c r="O24" s="113"/>
      <c r="P24" s="69"/>
      <c r="Q24" s="69" t="str">
        <f>+Budget!B20</f>
        <v>Recertification</v>
      </c>
      <c r="R24" s="85">
        <f>+Budget!C20</f>
        <v>0</v>
      </c>
      <c r="S24" s="85">
        <f>NOV!S24+K32</f>
        <v>0</v>
      </c>
      <c r="T24" s="85">
        <f t="shared" si="3"/>
        <v>0</v>
      </c>
      <c r="U24" s="86" t="str">
        <f t="shared" si="4"/>
        <v>-</v>
      </c>
    </row>
    <row r="25" spans="1:21" ht="15.6" x14ac:dyDescent="0.3">
      <c r="A25" s="73"/>
      <c r="B25" s="114"/>
      <c r="C25" s="109"/>
      <c r="D25" s="110"/>
      <c r="E25" s="111"/>
      <c r="F25" s="111"/>
      <c r="G25" s="111"/>
      <c r="H25" s="111"/>
      <c r="I25" s="111"/>
      <c r="J25" s="111"/>
      <c r="K25" s="111"/>
      <c r="L25" s="111"/>
      <c r="M25" s="115"/>
      <c r="N25" s="112"/>
      <c r="O25" s="113"/>
      <c r="P25" s="69"/>
      <c r="Q25" s="69" t="str">
        <f>+Budget!B21</f>
        <v>Other</v>
      </c>
      <c r="R25" s="85">
        <f>+Budget!C21</f>
        <v>0</v>
      </c>
      <c r="S25" s="85">
        <f>NOV!S25+L32</f>
        <v>0</v>
      </c>
      <c r="T25" s="85">
        <f t="shared" si="3"/>
        <v>0</v>
      </c>
      <c r="U25" s="86" t="str">
        <f t="shared" si="4"/>
        <v>-</v>
      </c>
    </row>
    <row r="26" spans="1:21" ht="15.6" x14ac:dyDescent="0.3">
      <c r="A26" s="73"/>
      <c r="B26" s="114"/>
      <c r="C26" s="109"/>
      <c r="D26" s="110"/>
      <c r="E26" s="111"/>
      <c r="F26" s="111"/>
      <c r="G26" s="111"/>
      <c r="H26" s="111"/>
      <c r="I26" s="111"/>
      <c r="J26" s="111"/>
      <c r="K26" s="111"/>
      <c r="L26" s="111"/>
      <c r="M26" s="115"/>
      <c r="N26" s="112"/>
      <c r="O26" s="113"/>
      <c r="P26" s="69"/>
      <c r="Q26" s="69" t="str">
        <f>+Budget!B22</f>
        <v>Other</v>
      </c>
      <c r="R26" s="85">
        <f>+Budget!C22</f>
        <v>0</v>
      </c>
      <c r="S26" s="85">
        <f>NOV!S26+M32</f>
        <v>0</v>
      </c>
      <c r="T26" s="85">
        <f t="shared" si="3"/>
        <v>0</v>
      </c>
      <c r="U26" s="86" t="str">
        <f t="shared" si="4"/>
        <v>-</v>
      </c>
    </row>
    <row r="27" spans="1:21" ht="15.6" x14ac:dyDescent="0.3">
      <c r="A27" s="73"/>
      <c r="B27" s="114"/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5"/>
      <c r="N27" s="112"/>
      <c r="O27" s="113"/>
      <c r="P27" s="69"/>
      <c r="Q27" s="95" t="str">
        <f>+Budget!B23</f>
        <v>Total Expenses</v>
      </c>
      <c r="R27" s="116">
        <f>SUM(R18:R26)</f>
        <v>0</v>
      </c>
      <c r="S27" s="116">
        <f>SUM(S18:S26)</f>
        <v>0</v>
      </c>
      <c r="T27" s="116">
        <f>SUM(T18:T26)</f>
        <v>0</v>
      </c>
      <c r="U27" s="117" t="str">
        <f t="shared" si="4"/>
        <v>-</v>
      </c>
    </row>
    <row r="28" spans="1:21" x14ac:dyDescent="0.3">
      <c r="A28" s="73"/>
      <c r="B28" s="114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5"/>
      <c r="N28" s="112"/>
      <c r="O28" s="113"/>
      <c r="P28" s="26"/>
      <c r="Q28" s="26"/>
      <c r="R28" s="118"/>
      <c r="S28" s="118"/>
      <c r="T28" s="118"/>
      <c r="U28" s="119"/>
    </row>
    <row r="29" spans="1:21" ht="16.2" thickBot="1" x14ac:dyDescent="0.35">
      <c r="A29" s="73"/>
      <c r="B29" s="120"/>
      <c r="C29" s="109"/>
      <c r="D29" s="110"/>
      <c r="E29" s="111"/>
      <c r="F29" s="111"/>
      <c r="G29" s="111"/>
      <c r="H29" s="111"/>
      <c r="I29" s="111"/>
      <c r="J29" s="111"/>
      <c r="K29" s="111"/>
      <c r="L29" s="111"/>
      <c r="M29" s="115"/>
      <c r="N29" s="112"/>
      <c r="O29" s="113"/>
      <c r="P29" s="69" t="s">
        <v>75</v>
      </c>
      <c r="Q29" s="69"/>
      <c r="R29" s="121">
        <f>+R15-R27</f>
        <v>0</v>
      </c>
      <c r="S29" s="121">
        <f>+S15-S27</f>
        <v>0</v>
      </c>
      <c r="T29" s="122">
        <f>+R29-S29</f>
        <v>0</v>
      </c>
      <c r="U29" s="123" t="str">
        <f>IF(R29=0,"-",IF(T29/R29&gt;0,T29/R29,"-"))</f>
        <v>-</v>
      </c>
    </row>
    <row r="30" spans="1:21" ht="14.4" thickTop="1" x14ac:dyDescent="0.3">
      <c r="A30" s="73"/>
      <c r="B30" s="114"/>
      <c r="C30" s="109"/>
      <c r="D30" s="110"/>
      <c r="E30" s="111"/>
      <c r="F30" s="111"/>
      <c r="G30" s="111"/>
      <c r="H30" s="111"/>
      <c r="I30" s="111"/>
      <c r="J30" s="111"/>
      <c r="K30" s="111"/>
      <c r="L30" s="111"/>
      <c r="M30" s="115"/>
      <c r="N30" s="112"/>
      <c r="O30" s="113"/>
    </row>
    <row r="31" spans="1:21" x14ac:dyDescent="0.3">
      <c r="A31" s="124"/>
      <c r="B31" s="74"/>
      <c r="C31" s="109"/>
      <c r="D31" s="110"/>
      <c r="E31" s="111"/>
      <c r="F31" s="111"/>
      <c r="G31" s="111"/>
      <c r="H31" s="111"/>
      <c r="I31" s="111"/>
      <c r="J31" s="111"/>
      <c r="K31" s="111"/>
      <c r="L31" s="111"/>
      <c r="M31" s="115"/>
      <c r="N31" s="112"/>
      <c r="O31" s="113"/>
    </row>
    <row r="32" spans="1:21" x14ac:dyDescent="0.3">
      <c r="A32" s="125"/>
      <c r="B32" s="74"/>
      <c r="C32" s="126"/>
      <c r="D32" s="127">
        <f>SUM(D19:D31)</f>
        <v>0</v>
      </c>
      <c r="E32" s="110">
        <f t="shared" ref="E32:M32" si="5">SUM(E19:E31)</f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 t="shared" si="5"/>
        <v>0</v>
      </c>
      <c r="J32" s="110">
        <f t="shared" si="5"/>
        <v>0</v>
      </c>
      <c r="K32" s="110">
        <f t="shared" si="5"/>
        <v>0</v>
      </c>
      <c r="L32" s="110">
        <f t="shared" si="5"/>
        <v>0</v>
      </c>
      <c r="M32" s="110">
        <f t="shared" si="5"/>
        <v>0</v>
      </c>
      <c r="N32" s="128"/>
      <c r="O32" s="113"/>
    </row>
    <row r="33" spans="1:15" ht="14.4" thickBot="1" x14ac:dyDescent="0.35">
      <c r="A33" s="183"/>
      <c r="B33" s="183"/>
      <c r="C33" s="183"/>
      <c r="D33" s="183"/>
      <c r="E33" s="181">
        <f>SUM(E19:M31)</f>
        <v>0</v>
      </c>
      <c r="F33" s="181"/>
      <c r="G33" s="181"/>
      <c r="H33" s="181"/>
      <c r="I33" s="181"/>
      <c r="J33" s="181"/>
      <c r="K33" s="181"/>
      <c r="L33" s="181"/>
      <c r="M33" s="181"/>
      <c r="N33" s="129"/>
      <c r="O33" s="24"/>
    </row>
    <row r="34" spans="1:15" x14ac:dyDescent="0.3">
      <c r="A34" s="130"/>
      <c r="B34" s="70"/>
      <c r="C34" s="35"/>
      <c r="D34" s="113"/>
      <c r="E34" s="131"/>
      <c r="F34" s="131"/>
      <c r="G34" s="131"/>
      <c r="H34" s="131"/>
      <c r="I34" s="131"/>
      <c r="J34" s="131"/>
      <c r="K34" s="131"/>
      <c r="L34" s="131"/>
      <c r="M34" s="131"/>
      <c r="N34" s="35"/>
      <c r="O34" s="24"/>
    </row>
  </sheetData>
  <mergeCells count="24">
    <mergeCell ref="A16:N16"/>
    <mergeCell ref="A33:D33"/>
    <mergeCell ref="E33:M33"/>
    <mergeCell ref="K8:L8"/>
    <mergeCell ref="K9:L9"/>
    <mergeCell ref="K10:L10"/>
    <mergeCell ref="K11:L11"/>
    <mergeCell ref="K12:L12"/>
    <mergeCell ref="A13:D13"/>
    <mergeCell ref="E13:J13"/>
    <mergeCell ref="A4:L4"/>
    <mergeCell ref="P4:U4"/>
    <mergeCell ref="K13:L13"/>
    <mergeCell ref="K6:L6"/>
    <mergeCell ref="R6:R7"/>
    <mergeCell ref="S6:S7"/>
    <mergeCell ref="T6:T7"/>
    <mergeCell ref="U6:U7"/>
    <mergeCell ref="K7:L7"/>
    <mergeCell ref="A1:M1"/>
    <mergeCell ref="P1:U1"/>
    <mergeCell ref="A2:M2"/>
    <mergeCell ref="P2:U2"/>
    <mergeCell ref="P3:U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4"/>
  <sheetViews>
    <sheetView topLeftCell="F1" zoomScale="90" zoomScaleNormal="90" workbookViewId="0">
      <selection activeCell="P4" sqref="P4:U4"/>
    </sheetView>
  </sheetViews>
  <sheetFormatPr defaultColWidth="9.109375" defaultRowHeight="13.8" x14ac:dyDescent="0.3"/>
  <cols>
    <col min="1" max="1" width="8.5546875" style="8" customWidth="1"/>
    <col min="2" max="2" width="7.44140625" style="8" customWidth="1"/>
    <col min="3" max="3" width="20.6640625" style="8" customWidth="1"/>
    <col min="4" max="13" width="12.5546875" style="8" customWidth="1"/>
    <col min="14" max="14" width="20.6640625" style="8" customWidth="1"/>
    <col min="15" max="15" width="1.6640625" style="8" customWidth="1"/>
    <col min="16" max="16" width="5.6640625" style="8" customWidth="1"/>
    <col min="17" max="17" width="29.6640625" style="8" customWidth="1"/>
    <col min="18" max="21" width="12.6640625" style="8" customWidth="1"/>
    <col min="22" max="16384" width="9.109375" style="8"/>
  </cols>
  <sheetData>
    <row r="1" spans="1:21" ht="18" x14ac:dyDescent="0.35">
      <c r="A1" s="175" t="str">
        <f>Budget!A1</f>
        <v>Wisconsin EA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5"/>
      <c r="O1" s="35"/>
      <c r="P1" s="179" t="str">
        <f>Budget!A1</f>
        <v>Wisconsin EA</v>
      </c>
      <c r="Q1" s="179"/>
      <c r="R1" s="179"/>
      <c r="S1" s="179"/>
      <c r="T1" s="179"/>
      <c r="U1" s="179"/>
    </row>
    <row r="2" spans="1:21" ht="15.6" x14ac:dyDescent="0.3">
      <c r="A2" s="176">
        <v>44227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5"/>
      <c r="O2" s="35"/>
      <c r="P2" s="179" t="s">
        <v>56</v>
      </c>
      <c r="Q2" s="179"/>
      <c r="R2" s="179"/>
      <c r="S2" s="179"/>
      <c r="T2" s="179"/>
      <c r="U2" s="179"/>
    </row>
    <row r="3" spans="1:21" ht="15.6" x14ac:dyDescent="0.3">
      <c r="A3" s="45"/>
      <c r="B3" s="46"/>
      <c r="C3" s="47"/>
      <c r="D3" s="46"/>
      <c r="E3" s="46"/>
      <c r="F3" s="46"/>
      <c r="G3" s="46"/>
      <c r="H3" s="46"/>
      <c r="I3" s="46"/>
      <c r="J3" s="46"/>
      <c r="M3" s="48"/>
      <c r="N3" s="35"/>
      <c r="O3" s="35"/>
      <c r="P3" s="180" t="s">
        <v>115</v>
      </c>
      <c r="Q3" s="180"/>
      <c r="R3" s="180"/>
      <c r="S3" s="180"/>
      <c r="T3" s="180"/>
      <c r="U3" s="180"/>
    </row>
    <row r="4" spans="1:21" ht="16.2" thickBot="1" x14ac:dyDescent="0.3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49"/>
      <c r="N4" s="35"/>
      <c r="O4" s="35"/>
      <c r="P4" s="179" t="s">
        <v>88</v>
      </c>
      <c r="Q4" s="179"/>
      <c r="R4" s="179"/>
      <c r="S4" s="179"/>
      <c r="T4" s="179"/>
      <c r="U4" s="179"/>
    </row>
    <row r="5" spans="1:21" ht="15.6" x14ac:dyDescent="0.3">
      <c r="A5" s="50"/>
      <c r="B5" s="51"/>
      <c r="C5" s="52"/>
      <c r="D5" s="53"/>
      <c r="E5" s="54"/>
      <c r="F5" s="54"/>
      <c r="G5" s="54"/>
      <c r="H5" s="54"/>
      <c r="I5" s="54"/>
      <c r="J5" s="54"/>
      <c r="K5" s="55"/>
      <c r="L5" s="56"/>
      <c r="M5" s="57"/>
      <c r="N5" s="58"/>
      <c r="O5" s="58"/>
      <c r="P5" s="59"/>
      <c r="Q5" s="59"/>
      <c r="R5" s="59"/>
      <c r="S5" s="60"/>
      <c r="T5" s="60"/>
      <c r="U5" s="61"/>
    </row>
    <row r="6" spans="1:21" ht="28.8" x14ac:dyDescent="0.3">
      <c r="A6" s="63" t="s">
        <v>8</v>
      </c>
      <c r="B6" s="64"/>
      <c r="C6" s="65" t="s">
        <v>14</v>
      </c>
      <c r="D6" s="66" t="s">
        <v>10</v>
      </c>
      <c r="E6" s="67" t="str">
        <f>Budget!B5</f>
        <v>Local Dues</v>
      </c>
      <c r="F6" s="67" t="str">
        <f>Budget!B6</f>
        <v>Fund Raisers</v>
      </c>
      <c r="G6" s="67" t="str">
        <f>Budget!B7</f>
        <v xml:space="preserve">Interest </v>
      </c>
      <c r="H6" s="67" t="str">
        <f>Budget!B8</f>
        <v>Other Misc</v>
      </c>
      <c r="I6" s="67" t="str">
        <f>Budget!B9</f>
        <v xml:space="preserve">Other </v>
      </c>
      <c r="J6" s="67" t="str">
        <f>Budget!B10</f>
        <v xml:space="preserve">Other </v>
      </c>
      <c r="K6" s="177" t="s">
        <v>13</v>
      </c>
      <c r="L6" s="178"/>
      <c r="M6" s="68" t="s">
        <v>11</v>
      </c>
      <c r="N6" s="58"/>
      <c r="O6" s="58"/>
      <c r="P6" s="69"/>
      <c r="Q6" s="69"/>
      <c r="R6" s="170" t="s">
        <v>6</v>
      </c>
      <c r="S6" s="172" t="s">
        <v>59</v>
      </c>
      <c r="T6" s="172" t="s">
        <v>57</v>
      </c>
      <c r="U6" s="172" t="s">
        <v>58</v>
      </c>
    </row>
    <row r="7" spans="1:21" ht="15.6" x14ac:dyDescent="0.3">
      <c r="A7" s="73"/>
      <c r="B7" s="74"/>
      <c r="C7" s="75"/>
      <c r="D7" s="76"/>
      <c r="E7" s="77"/>
      <c r="F7" s="77"/>
      <c r="G7" s="77"/>
      <c r="H7" s="77"/>
      <c r="I7" s="77"/>
      <c r="J7" s="77"/>
      <c r="K7" s="184"/>
      <c r="L7" s="185"/>
      <c r="M7" s="78"/>
      <c r="N7" s="79"/>
      <c r="O7" s="58"/>
      <c r="P7" s="69"/>
      <c r="Q7" s="69"/>
      <c r="R7" s="171"/>
      <c r="S7" s="173"/>
      <c r="T7" s="174"/>
      <c r="U7" s="174"/>
    </row>
    <row r="8" spans="1:21" ht="15.6" x14ac:dyDescent="0.3">
      <c r="A8" s="73"/>
      <c r="B8" s="74"/>
      <c r="C8" s="75"/>
      <c r="D8" s="76"/>
      <c r="E8" s="77"/>
      <c r="F8" s="77"/>
      <c r="G8" s="77"/>
      <c r="H8" s="77"/>
      <c r="I8" s="77"/>
      <c r="J8" s="77"/>
      <c r="K8" s="184"/>
      <c r="L8" s="185"/>
      <c r="M8" s="78"/>
      <c r="N8" s="82"/>
      <c r="O8" s="35"/>
      <c r="P8" s="69" t="str">
        <f>+Budget!A4</f>
        <v>Revenue</v>
      </c>
      <c r="Q8" s="69"/>
      <c r="R8" s="83"/>
      <c r="S8" s="69"/>
      <c r="T8" s="59"/>
      <c r="U8" s="59"/>
    </row>
    <row r="9" spans="1:21" ht="15.6" x14ac:dyDescent="0.3">
      <c r="A9" s="73"/>
      <c r="B9" s="74"/>
      <c r="C9" s="75"/>
      <c r="D9" s="76"/>
      <c r="E9" s="77"/>
      <c r="F9" s="77"/>
      <c r="G9" s="77"/>
      <c r="H9" s="77"/>
      <c r="I9" s="77"/>
      <c r="J9" s="77"/>
      <c r="K9" s="184"/>
      <c r="L9" s="185"/>
      <c r="M9" s="78"/>
      <c r="N9" s="82"/>
      <c r="O9" s="35"/>
      <c r="P9" s="69"/>
      <c r="Q9" s="69" t="str">
        <f>+Budget!B5</f>
        <v>Local Dues</v>
      </c>
      <c r="R9" s="84">
        <f>+Budget!C5</f>
        <v>0</v>
      </c>
      <c r="S9" s="85">
        <f>DEC!S9+E12</f>
        <v>0</v>
      </c>
      <c r="T9" s="85">
        <f t="shared" ref="T9:T14" si="0">+R9-S9</f>
        <v>0</v>
      </c>
      <c r="U9" s="86" t="str">
        <f t="shared" ref="U9:U15" si="1">IF(R9=0,"-",IF(T9/R9&gt;0,T9/R9,"-"))</f>
        <v>-</v>
      </c>
    </row>
    <row r="10" spans="1:21" ht="15.6" x14ac:dyDescent="0.3">
      <c r="A10" s="73"/>
      <c r="B10" s="74"/>
      <c r="C10" s="75"/>
      <c r="D10" s="76"/>
      <c r="E10" s="77"/>
      <c r="F10" s="77"/>
      <c r="G10" s="77"/>
      <c r="H10" s="77"/>
      <c r="I10" s="77"/>
      <c r="J10" s="77"/>
      <c r="K10" s="184"/>
      <c r="L10" s="185"/>
      <c r="M10" s="78"/>
      <c r="N10" s="82"/>
      <c r="O10" s="35"/>
      <c r="P10" s="69"/>
      <c r="Q10" s="69" t="str">
        <f>+Budget!B6</f>
        <v>Fund Raisers</v>
      </c>
      <c r="R10" s="85">
        <f>+Budget!C6</f>
        <v>0</v>
      </c>
      <c r="S10" s="85">
        <f>DEC!S10+F12</f>
        <v>0</v>
      </c>
      <c r="T10" s="85">
        <f t="shared" si="0"/>
        <v>0</v>
      </c>
      <c r="U10" s="86" t="str">
        <f t="shared" si="1"/>
        <v>-</v>
      </c>
    </row>
    <row r="11" spans="1:21" ht="15.6" x14ac:dyDescent="0.3">
      <c r="A11" s="73"/>
      <c r="B11" s="74"/>
      <c r="C11" s="75"/>
      <c r="D11" s="76"/>
      <c r="E11" s="77"/>
      <c r="F11" s="77"/>
      <c r="G11" s="77"/>
      <c r="H11" s="77"/>
      <c r="I11" s="77"/>
      <c r="J11" s="77"/>
      <c r="K11" s="184"/>
      <c r="L11" s="185"/>
      <c r="M11" s="78"/>
      <c r="N11" s="82"/>
      <c r="O11" s="35"/>
      <c r="P11" s="69"/>
      <c r="Q11" s="69" t="str">
        <f>+Budget!B7</f>
        <v xml:space="preserve">Interest </v>
      </c>
      <c r="R11" s="85">
        <f>+Budget!C7</f>
        <v>0</v>
      </c>
      <c r="S11" s="85">
        <f>DEC!S11+G12</f>
        <v>0</v>
      </c>
      <c r="T11" s="85">
        <f t="shared" si="0"/>
        <v>0</v>
      </c>
      <c r="U11" s="86" t="str">
        <f t="shared" si="1"/>
        <v>-</v>
      </c>
    </row>
    <row r="12" spans="1:21" ht="16.2" thickBot="1" x14ac:dyDescent="0.35">
      <c r="A12" s="73"/>
      <c r="B12" s="74"/>
      <c r="C12" s="75"/>
      <c r="D12" s="76">
        <f t="shared" ref="D12:J12" si="2">SUM(D7:D11)</f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189"/>
      <c r="L12" s="190"/>
      <c r="M12" s="87">
        <f>SUM(M7:M11)</f>
        <v>0</v>
      </c>
      <c r="N12" s="82"/>
      <c r="O12" s="35"/>
      <c r="P12" s="69"/>
      <c r="Q12" s="69" t="str">
        <f>+Budget!B8</f>
        <v>Other Misc</v>
      </c>
      <c r="R12" s="85">
        <f>+Budget!C8</f>
        <v>0</v>
      </c>
      <c r="S12" s="85">
        <f>DEC!S12+H12</f>
        <v>0</v>
      </c>
      <c r="T12" s="85">
        <f t="shared" si="0"/>
        <v>0</v>
      </c>
      <c r="U12" s="86" t="str">
        <f t="shared" si="1"/>
        <v>-</v>
      </c>
    </row>
    <row r="13" spans="1:21" ht="16.8" thickTop="1" thickBot="1" x14ac:dyDescent="0.35">
      <c r="A13" s="186"/>
      <c r="B13" s="183"/>
      <c r="C13" s="183"/>
      <c r="D13" s="187"/>
      <c r="E13" s="181">
        <f>SUM(E7:J11)</f>
        <v>0</v>
      </c>
      <c r="F13" s="181"/>
      <c r="G13" s="181"/>
      <c r="H13" s="181"/>
      <c r="I13" s="181"/>
      <c r="J13" s="181"/>
      <c r="K13" s="188"/>
      <c r="L13" s="188"/>
      <c r="M13" s="88"/>
      <c r="N13" s="82"/>
      <c r="O13" s="35"/>
      <c r="P13" s="69"/>
      <c r="Q13" s="69" t="str">
        <f>+Budget!B9</f>
        <v xml:space="preserve">Other </v>
      </c>
      <c r="R13" s="85">
        <f>+Budget!C9</f>
        <v>0</v>
      </c>
      <c r="S13" s="85">
        <f>DEC!S13+I12</f>
        <v>0</v>
      </c>
      <c r="T13" s="85">
        <f t="shared" si="0"/>
        <v>0</v>
      </c>
      <c r="U13" s="86" t="str">
        <f t="shared" si="1"/>
        <v>-</v>
      </c>
    </row>
    <row r="14" spans="1:21" ht="15.6" x14ac:dyDescent="0.3">
      <c r="A14" s="89"/>
      <c r="B14" s="70"/>
      <c r="C14" s="26"/>
      <c r="D14" s="90"/>
      <c r="E14" s="91"/>
      <c r="F14" s="91"/>
      <c r="G14" s="91"/>
      <c r="H14" s="91"/>
      <c r="I14" s="91"/>
      <c r="J14" s="91"/>
      <c r="K14" s="26"/>
      <c r="L14" s="36"/>
      <c r="M14" s="35"/>
      <c r="N14" s="82"/>
      <c r="O14" s="35"/>
      <c r="P14" s="69"/>
      <c r="Q14" s="69" t="str">
        <f>+Budget!B10</f>
        <v xml:space="preserve">Other </v>
      </c>
      <c r="R14" s="92">
        <f>+Budget!C10</f>
        <v>0</v>
      </c>
      <c r="S14" s="92">
        <f>DEC!S14+J12</f>
        <v>0</v>
      </c>
      <c r="T14" s="92">
        <f t="shared" si="0"/>
        <v>0</v>
      </c>
      <c r="U14" s="93" t="str">
        <f t="shared" si="1"/>
        <v>-</v>
      </c>
    </row>
    <row r="15" spans="1:21" ht="15.6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69"/>
      <c r="Q15" s="95" t="str">
        <f>+Budget!B11</f>
        <v>Total Revenue</v>
      </c>
      <c r="R15" s="84">
        <f>SUM(R9:R14)</f>
        <v>0</v>
      </c>
      <c r="S15" s="84">
        <f>SUM(S9:S14)</f>
        <v>0</v>
      </c>
      <c r="T15" s="84">
        <f>SUM(T9:T14)</f>
        <v>0</v>
      </c>
      <c r="U15" s="86" t="str">
        <f t="shared" si="1"/>
        <v>-</v>
      </c>
    </row>
    <row r="16" spans="1:21" ht="16.2" thickBot="1" x14ac:dyDescent="0.35">
      <c r="A16" s="182" t="s">
        <v>17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4"/>
      <c r="P16" s="69"/>
      <c r="Q16" s="69"/>
      <c r="R16" s="83"/>
      <c r="S16" s="83"/>
      <c r="T16" s="83"/>
      <c r="U16" s="86"/>
    </row>
    <row r="17" spans="1:21" ht="15.6" x14ac:dyDescent="0.3">
      <c r="A17" s="96"/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55"/>
      <c r="N17" s="101"/>
      <c r="O17" s="102"/>
      <c r="P17" s="69" t="str">
        <f>+Budget!A13</f>
        <v>Expenses</v>
      </c>
      <c r="Q17" s="69"/>
      <c r="R17" s="83"/>
      <c r="S17" s="83"/>
      <c r="T17" s="83"/>
      <c r="U17" s="86"/>
    </row>
    <row r="18" spans="1:21" ht="28.8" x14ac:dyDescent="0.3">
      <c r="A18" s="103" t="s">
        <v>8</v>
      </c>
      <c r="B18" s="104" t="s">
        <v>18</v>
      </c>
      <c r="C18" s="100" t="s">
        <v>9</v>
      </c>
      <c r="D18" s="105" t="s">
        <v>10</v>
      </c>
      <c r="E18" s="106" t="str">
        <f>Budget!B14</f>
        <v>Stipends</v>
      </c>
      <c r="F18" s="106" t="str">
        <f>Budget!B15</f>
        <v>Organizing</v>
      </c>
      <c r="G18" s="106" t="str">
        <f>Budget!B16</f>
        <v>Scholarship</v>
      </c>
      <c r="H18" s="106" t="str">
        <f>Budget!B17</f>
        <v>Supplies</v>
      </c>
      <c r="I18" s="106" t="str">
        <f>Budget!B18</f>
        <v>Meetings</v>
      </c>
      <c r="J18" s="106" t="str">
        <f>Budget!B19</f>
        <v>Sunshine</v>
      </c>
      <c r="K18" s="106" t="str">
        <f>Budget!B20</f>
        <v>Recertification</v>
      </c>
      <c r="L18" s="106" t="str">
        <f>Budget!B21</f>
        <v>Other</v>
      </c>
      <c r="M18" s="106" t="str">
        <f>Budget!B22</f>
        <v>Other</v>
      </c>
      <c r="N18" s="107" t="s">
        <v>13</v>
      </c>
      <c r="O18" s="108"/>
      <c r="P18" s="69"/>
      <c r="Q18" s="69" t="str">
        <f>+Budget!B14</f>
        <v>Stipends</v>
      </c>
      <c r="R18" s="84">
        <f>+Budget!C14</f>
        <v>0</v>
      </c>
      <c r="S18" s="85">
        <f>DEC!S18+E32</f>
        <v>0</v>
      </c>
      <c r="T18" s="85">
        <f t="shared" ref="T18:T26" si="3">+R18-S18</f>
        <v>0</v>
      </c>
      <c r="U18" s="86" t="str">
        <f t="shared" ref="U18:U27" si="4">IF(R18=0,"-",IF(T18/R18&gt;0,T18/R18,"-"))</f>
        <v>-</v>
      </c>
    </row>
    <row r="19" spans="1:21" ht="15.6" x14ac:dyDescent="0.3">
      <c r="A19" s="73"/>
      <c r="B19" s="74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5"/>
      <c r="N19" s="112"/>
      <c r="O19" s="113"/>
      <c r="P19" s="69"/>
      <c r="Q19" s="69" t="str">
        <f>+Budget!B15</f>
        <v>Organizing</v>
      </c>
      <c r="R19" s="85">
        <f>+Budget!C15</f>
        <v>0</v>
      </c>
      <c r="S19" s="85">
        <f>DEC!S19+F32</f>
        <v>0</v>
      </c>
      <c r="T19" s="85">
        <f t="shared" si="3"/>
        <v>0</v>
      </c>
      <c r="U19" s="86" t="str">
        <f t="shared" si="4"/>
        <v>-</v>
      </c>
    </row>
    <row r="20" spans="1:21" ht="15.6" x14ac:dyDescent="0.3">
      <c r="A20" s="73"/>
      <c r="B20" s="114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5"/>
      <c r="N20" s="112"/>
      <c r="O20" s="113"/>
      <c r="P20" s="69"/>
      <c r="Q20" s="69" t="str">
        <f>+Budget!B16</f>
        <v>Scholarship</v>
      </c>
      <c r="R20" s="85">
        <f>+Budget!C16</f>
        <v>0</v>
      </c>
      <c r="S20" s="85">
        <f>DEC!S20+G32</f>
        <v>0</v>
      </c>
      <c r="T20" s="85">
        <f t="shared" si="3"/>
        <v>0</v>
      </c>
      <c r="U20" s="86" t="str">
        <f t="shared" si="4"/>
        <v>-</v>
      </c>
    </row>
    <row r="21" spans="1:21" ht="15.6" x14ac:dyDescent="0.3">
      <c r="A21" s="73"/>
      <c r="B21" s="114"/>
      <c r="C21" s="109"/>
      <c r="D21" s="110"/>
      <c r="E21" s="111"/>
      <c r="F21" s="111"/>
      <c r="G21" s="111"/>
      <c r="H21" s="111"/>
      <c r="I21" s="111"/>
      <c r="J21" s="111"/>
      <c r="K21" s="111"/>
      <c r="L21" s="111"/>
      <c r="M21" s="115"/>
      <c r="N21" s="112"/>
      <c r="O21" s="113"/>
      <c r="P21" s="69"/>
      <c r="Q21" s="69" t="str">
        <f>+Budget!B17</f>
        <v>Supplies</v>
      </c>
      <c r="R21" s="85">
        <f>+Budget!C17</f>
        <v>0</v>
      </c>
      <c r="S21" s="85">
        <f>DEC!S21+H32</f>
        <v>0</v>
      </c>
      <c r="T21" s="85">
        <f t="shared" si="3"/>
        <v>0</v>
      </c>
      <c r="U21" s="86" t="str">
        <f t="shared" si="4"/>
        <v>-</v>
      </c>
    </row>
    <row r="22" spans="1:21" ht="15.6" x14ac:dyDescent="0.3">
      <c r="A22" s="73"/>
      <c r="B22" s="114"/>
      <c r="C22" s="109"/>
      <c r="D22" s="110"/>
      <c r="E22" s="111"/>
      <c r="F22" s="111"/>
      <c r="G22" s="111"/>
      <c r="H22" s="111"/>
      <c r="I22" s="111"/>
      <c r="J22" s="111"/>
      <c r="K22" s="111"/>
      <c r="L22" s="111"/>
      <c r="M22" s="115"/>
      <c r="N22" s="112"/>
      <c r="O22" s="113"/>
      <c r="P22" s="69"/>
      <c r="Q22" s="69" t="str">
        <f>+Budget!B18</f>
        <v>Meetings</v>
      </c>
      <c r="R22" s="85">
        <f>+Budget!C18</f>
        <v>0</v>
      </c>
      <c r="S22" s="85">
        <f>DEC!S22+I32</f>
        <v>0</v>
      </c>
      <c r="T22" s="85">
        <f t="shared" si="3"/>
        <v>0</v>
      </c>
      <c r="U22" s="86" t="str">
        <f t="shared" si="4"/>
        <v>-</v>
      </c>
    </row>
    <row r="23" spans="1:21" ht="15.6" x14ac:dyDescent="0.3">
      <c r="A23" s="73"/>
      <c r="B23" s="114"/>
      <c r="C23" s="109"/>
      <c r="D23" s="110"/>
      <c r="E23" s="111"/>
      <c r="F23" s="111"/>
      <c r="G23" s="111"/>
      <c r="H23" s="111"/>
      <c r="I23" s="111"/>
      <c r="J23" s="111"/>
      <c r="K23" s="111"/>
      <c r="L23" s="111"/>
      <c r="M23" s="115"/>
      <c r="N23" s="112"/>
      <c r="O23" s="113"/>
      <c r="P23" s="69"/>
      <c r="Q23" s="69" t="str">
        <f>+Budget!B19</f>
        <v>Sunshine</v>
      </c>
      <c r="R23" s="85">
        <f>+Budget!C19</f>
        <v>0</v>
      </c>
      <c r="S23" s="85">
        <f>DEC!S23+J32</f>
        <v>0</v>
      </c>
      <c r="T23" s="85">
        <f t="shared" si="3"/>
        <v>0</v>
      </c>
      <c r="U23" s="86" t="str">
        <f t="shared" si="4"/>
        <v>-</v>
      </c>
    </row>
    <row r="24" spans="1:21" ht="15.6" x14ac:dyDescent="0.3">
      <c r="A24" s="73"/>
      <c r="B24" s="114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5"/>
      <c r="N24" s="112"/>
      <c r="O24" s="113"/>
      <c r="P24" s="69"/>
      <c r="Q24" s="69" t="str">
        <f>+Budget!B20</f>
        <v>Recertification</v>
      </c>
      <c r="R24" s="85">
        <f>+Budget!C20</f>
        <v>0</v>
      </c>
      <c r="S24" s="85">
        <f>DEC!S24+K32</f>
        <v>0</v>
      </c>
      <c r="T24" s="85">
        <f t="shared" si="3"/>
        <v>0</v>
      </c>
      <c r="U24" s="86" t="str">
        <f t="shared" si="4"/>
        <v>-</v>
      </c>
    </row>
    <row r="25" spans="1:21" ht="15.6" x14ac:dyDescent="0.3">
      <c r="A25" s="73"/>
      <c r="B25" s="114"/>
      <c r="C25" s="109"/>
      <c r="D25" s="110"/>
      <c r="E25" s="111"/>
      <c r="F25" s="111"/>
      <c r="G25" s="111"/>
      <c r="H25" s="111"/>
      <c r="I25" s="111"/>
      <c r="J25" s="111"/>
      <c r="K25" s="111"/>
      <c r="L25" s="111"/>
      <c r="M25" s="115"/>
      <c r="N25" s="112"/>
      <c r="O25" s="113"/>
      <c r="P25" s="69"/>
      <c r="Q25" s="69" t="str">
        <f>+Budget!B21</f>
        <v>Other</v>
      </c>
      <c r="R25" s="85">
        <f>+Budget!C21</f>
        <v>0</v>
      </c>
      <c r="S25" s="85">
        <f>DEC!S25+L32</f>
        <v>0</v>
      </c>
      <c r="T25" s="85">
        <f t="shared" si="3"/>
        <v>0</v>
      </c>
      <c r="U25" s="86" t="str">
        <f t="shared" si="4"/>
        <v>-</v>
      </c>
    </row>
    <row r="26" spans="1:21" ht="15.6" x14ac:dyDescent="0.3">
      <c r="A26" s="73"/>
      <c r="B26" s="114"/>
      <c r="C26" s="109"/>
      <c r="D26" s="110"/>
      <c r="E26" s="111"/>
      <c r="F26" s="111"/>
      <c r="G26" s="111"/>
      <c r="H26" s="111"/>
      <c r="I26" s="111"/>
      <c r="J26" s="111"/>
      <c r="K26" s="111"/>
      <c r="L26" s="111"/>
      <c r="M26" s="115"/>
      <c r="N26" s="112"/>
      <c r="O26" s="113"/>
      <c r="P26" s="69"/>
      <c r="Q26" s="69" t="str">
        <f>+Budget!B22</f>
        <v>Other</v>
      </c>
      <c r="R26" s="85">
        <f>+Budget!C22</f>
        <v>0</v>
      </c>
      <c r="S26" s="85">
        <f>DEC!S26+M32</f>
        <v>0</v>
      </c>
      <c r="T26" s="85">
        <f t="shared" si="3"/>
        <v>0</v>
      </c>
      <c r="U26" s="86" t="str">
        <f t="shared" si="4"/>
        <v>-</v>
      </c>
    </row>
    <row r="27" spans="1:21" ht="15.6" x14ac:dyDescent="0.3">
      <c r="A27" s="73"/>
      <c r="B27" s="114"/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5"/>
      <c r="N27" s="112"/>
      <c r="O27" s="113"/>
      <c r="P27" s="69"/>
      <c r="Q27" s="95" t="str">
        <f>+Budget!B23</f>
        <v>Total Expenses</v>
      </c>
      <c r="R27" s="116">
        <f>SUM(R18:R26)</f>
        <v>0</v>
      </c>
      <c r="S27" s="116">
        <f>SUM(S18:S26)</f>
        <v>0</v>
      </c>
      <c r="T27" s="116">
        <f>SUM(T18:T26)</f>
        <v>0</v>
      </c>
      <c r="U27" s="117" t="str">
        <f t="shared" si="4"/>
        <v>-</v>
      </c>
    </row>
    <row r="28" spans="1:21" x14ac:dyDescent="0.3">
      <c r="A28" s="73"/>
      <c r="B28" s="114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5"/>
      <c r="N28" s="112"/>
      <c r="O28" s="113"/>
      <c r="P28" s="26"/>
      <c r="Q28" s="26"/>
      <c r="R28" s="118"/>
      <c r="S28" s="118"/>
      <c r="T28" s="118"/>
      <c r="U28" s="119"/>
    </row>
    <row r="29" spans="1:21" ht="16.2" thickBot="1" x14ac:dyDescent="0.35">
      <c r="A29" s="73"/>
      <c r="B29" s="120"/>
      <c r="C29" s="109"/>
      <c r="D29" s="110"/>
      <c r="E29" s="111"/>
      <c r="F29" s="111"/>
      <c r="G29" s="111"/>
      <c r="H29" s="111"/>
      <c r="I29" s="111"/>
      <c r="J29" s="111"/>
      <c r="K29" s="111"/>
      <c r="L29" s="111"/>
      <c r="M29" s="115"/>
      <c r="N29" s="112"/>
      <c r="O29" s="113"/>
      <c r="P29" s="69" t="s">
        <v>75</v>
      </c>
      <c r="Q29" s="69"/>
      <c r="R29" s="121">
        <f>+R15-R27</f>
        <v>0</v>
      </c>
      <c r="S29" s="121">
        <f>+S15-S27</f>
        <v>0</v>
      </c>
      <c r="T29" s="122">
        <f>+R29-S29</f>
        <v>0</v>
      </c>
      <c r="U29" s="123" t="str">
        <f>IF(R29=0,"-",IF(T29/R29&gt;0,T29/R29,"-"))</f>
        <v>-</v>
      </c>
    </row>
    <row r="30" spans="1:21" ht="14.4" thickTop="1" x14ac:dyDescent="0.3">
      <c r="A30" s="73"/>
      <c r="B30" s="114"/>
      <c r="C30" s="109"/>
      <c r="D30" s="110"/>
      <c r="E30" s="111"/>
      <c r="F30" s="111"/>
      <c r="G30" s="111"/>
      <c r="H30" s="111"/>
      <c r="I30" s="111"/>
      <c r="J30" s="111"/>
      <c r="K30" s="111"/>
      <c r="L30" s="111"/>
      <c r="M30" s="115"/>
      <c r="N30" s="112"/>
      <c r="O30" s="113"/>
    </row>
    <row r="31" spans="1:21" x14ac:dyDescent="0.3">
      <c r="A31" s="124"/>
      <c r="B31" s="74"/>
      <c r="C31" s="109"/>
      <c r="D31" s="110"/>
      <c r="E31" s="111"/>
      <c r="F31" s="111"/>
      <c r="G31" s="111"/>
      <c r="H31" s="111"/>
      <c r="I31" s="111"/>
      <c r="J31" s="111"/>
      <c r="K31" s="111"/>
      <c r="L31" s="111"/>
      <c r="M31" s="115"/>
      <c r="N31" s="112"/>
      <c r="O31" s="113"/>
    </row>
    <row r="32" spans="1:21" x14ac:dyDescent="0.3">
      <c r="A32" s="125"/>
      <c r="B32" s="74"/>
      <c r="C32" s="126"/>
      <c r="D32" s="127">
        <f>SUM(D19:D31)</f>
        <v>0</v>
      </c>
      <c r="E32" s="110">
        <f t="shared" ref="E32:M32" si="5">SUM(E19:E31)</f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 t="shared" si="5"/>
        <v>0</v>
      </c>
      <c r="J32" s="110">
        <f t="shared" si="5"/>
        <v>0</v>
      </c>
      <c r="K32" s="110">
        <f t="shared" si="5"/>
        <v>0</v>
      </c>
      <c r="L32" s="110">
        <f t="shared" si="5"/>
        <v>0</v>
      </c>
      <c r="M32" s="110">
        <f t="shared" si="5"/>
        <v>0</v>
      </c>
      <c r="N32" s="128"/>
      <c r="O32" s="113"/>
    </row>
    <row r="33" spans="1:15" ht="14.4" thickBot="1" x14ac:dyDescent="0.35">
      <c r="A33" s="183"/>
      <c r="B33" s="183"/>
      <c r="C33" s="183"/>
      <c r="D33" s="183"/>
      <c r="E33" s="181">
        <f>SUM(E19:M31)</f>
        <v>0</v>
      </c>
      <c r="F33" s="181"/>
      <c r="G33" s="181"/>
      <c r="H33" s="181"/>
      <c r="I33" s="181"/>
      <c r="J33" s="181"/>
      <c r="K33" s="181"/>
      <c r="L33" s="181"/>
      <c r="M33" s="181"/>
      <c r="N33" s="129"/>
      <c r="O33" s="24"/>
    </row>
    <row r="34" spans="1:15" x14ac:dyDescent="0.3">
      <c r="A34" s="130"/>
      <c r="B34" s="70"/>
      <c r="C34" s="35"/>
      <c r="D34" s="113"/>
      <c r="E34" s="131"/>
      <c r="F34" s="131"/>
      <c r="G34" s="131"/>
      <c r="H34" s="131"/>
      <c r="I34" s="131"/>
      <c r="J34" s="131"/>
      <c r="K34" s="131"/>
      <c r="L34" s="131"/>
      <c r="M34" s="131"/>
      <c r="N34" s="35"/>
      <c r="O34" s="24"/>
    </row>
  </sheetData>
  <mergeCells count="24">
    <mergeCell ref="A16:N16"/>
    <mergeCell ref="A33:D33"/>
    <mergeCell ref="E33:M33"/>
    <mergeCell ref="K8:L8"/>
    <mergeCell ref="K9:L9"/>
    <mergeCell ref="K10:L10"/>
    <mergeCell ref="K11:L11"/>
    <mergeCell ref="K12:L12"/>
    <mergeCell ref="A13:D13"/>
    <mergeCell ref="E13:J13"/>
    <mergeCell ref="A4:L4"/>
    <mergeCell ref="P4:U4"/>
    <mergeCell ref="K13:L13"/>
    <mergeCell ref="K6:L6"/>
    <mergeCell ref="R6:R7"/>
    <mergeCell ref="S6:S7"/>
    <mergeCell ref="T6:T7"/>
    <mergeCell ref="U6:U7"/>
    <mergeCell ref="K7:L7"/>
    <mergeCell ref="A1:M1"/>
    <mergeCell ref="P1:U1"/>
    <mergeCell ref="A2:M2"/>
    <mergeCell ref="P2:U2"/>
    <mergeCell ref="P3:U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4"/>
  <sheetViews>
    <sheetView zoomScale="90" zoomScaleNormal="90" workbookViewId="0">
      <selection activeCell="P4" sqref="P4:U4"/>
    </sheetView>
  </sheetViews>
  <sheetFormatPr defaultColWidth="9.109375" defaultRowHeight="13.8" x14ac:dyDescent="0.3"/>
  <cols>
    <col min="1" max="1" width="8.5546875" style="8" customWidth="1"/>
    <col min="2" max="2" width="7.44140625" style="8" customWidth="1"/>
    <col min="3" max="3" width="20.6640625" style="8" customWidth="1"/>
    <col min="4" max="13" width="12.5546875" style="8" customWidth="1"/>
    <col min="14" max="14" width="20.6640625" style="8" customWidth="1"/>
    <col min="15" max="15" width="1.6640625" style="8" customWidth="1"/>
    <col min="16" max="16" width="5.6640625" style="8" customWidth="1"/>
    <col min="17" max="17" width="29.6640625" style="8" customWidth="1"/>
    <col min="18" max="21" width="12.6640625" style="8" customWidth="1"/>
    <col min="22" max="16384" width="9.109375" style="8"/>
  </cols>
  <sheetData>
    <row r="1" spans="1:21" ht="18" x14ac:dyDescent="0.35">
      <c r="A1" s="175" t="str">
        <f>Budget!A1</f>
        <v>Wisconsin EA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5"/>
      <c r="O1" s="35"/>
      <c r="P1" s="179" t="str">
        <f>Budget!A1</f>
        <v>Wisconsin EA</v>
      </c>
      <c r="Q1" s="179"/>
      <c r="R1" s="179"/>
      <c r="S1" s="179"/>
      <c r="T1" s="179"/>
      <c r="U1" s="179"/>
    </row>
    <row r="2" spans="1:21" ht="15.6" x14ac:dyDescent="0.3">
      <c r="A2" s="176">
        <v>44255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5"/>
      <c r="O2" s="35"/>
      <c r="P2" s="179" t="s">
        <v>56</v>
      </c>
      <c r="Q2" s="179"/>
      <c r="R2" s="179"/>
      <c r="S2" s="179"/>
      <c r="T2" s="179"/>
      <c r="U2" s="179"/>
    </row>
    <row r="3" spans="1:21" ht="15.6" x14ac:dyDescent="0.3">
      <c r="A3" s="45"/>
      <c r="B3" s="46"/>
      <c r="C3" s="47"/>
      <c r="D3" s="46"/>
      <c r="E3" s="46"/>
      <c r="F3" s="46"/>
      <c r="G3" s="46"/>
      <c r="H3" s="46"/>
      <c r="I3" s="46"/>
      <c r="J3" s="46"/>
      <c r="M3" s="48"/>
      <c r="N3" s="35"/>
      <c r="O3" s="35"/>
      <c r="P3" s="180" t="s">
        <v>116</v>
      </c>
      <c r="Q3" s="180"/>
      <c r="R3" s="180"/>
      <c r="S3" s="180"/>
      <c r="T3" s="180"/>
      <c r="U3" s="180"/>
    </row>
    <row r="4" spans="1:21" ht="16.2" thickBot="1" x14ac:dyDescent="0.3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49"/>
      <c r="N4" s="35"/>
      <c r="O4" s="35"/>
      <c r="P4" s="179" t="s">
        <v>89</v>
      </c>
      <c r="Q4" s="179"/>
      <c r="R4" s="179"/>
      <c r="S4" s="179"/>
      <c r="T4" s="179"/>
      <c r="U4" s="179"/>
    </row>
    <row r="5" spans="1:21" ht="15.6" x14ac:dyDescent="0.3">
      <c r="A5" s="50"/>
      <c r="B5" s="51"/>
      <c r="C5" s="52"/>
      <c r="D5" s="53"/>
      <c r="E5" s="54"/>
      <c r="F5" s="54"/>
      <c r="G5" s="54"/>
      <c r="H5" s="54"/>
      <c r="I5" s="54"/>
      <c r="J5" s="54"/>
      <c r="K5" s="55"/>
      <c r="L5" s="56"/>
      <c r="M5" s="57"/>
      <c r="N5" s="58"/>
      <c r="O5" s="58"/>
      <c r="P5" s="59"/>
      <c r="Q5" s="59"/>
      <c r="R5" s="59"/>
      <c r="S5" s="60"/>
      <c r="T5" s="60"/>
      <c r="U5" s="61"/>
    </row>
    <row r="6" spans="1:21" ht="28.8" x14ac:dyDescent="0.3">
      <c r="A6" s="63" t="s">
        <v>8</v>
      </c>
      <c r="B6" s="64"/>
      <c r="C6" s="65" t="s">
        <v>14</v>
      </c>
      <c r="D6" s="66" t="s">
        <v>10</v>
      </c>
      <c r="E6" s="67" t="str">
        <f>Budget!B5</f>
        <v>Local Dues</v>
      </c>
      <c r="F6" s="67" t="str">
        <f>Budget!B6</f>
        <v>Fund Raisers</v>
      </c>
      <c r="G6" s="67" t="str">
        <f>Budget!B7</f>
        <v xml:space="preserve">Interest </v>
      </c>
      <c r="H6" s="67" t="str">
        <f>Budget!B8</f>
        <v>Other Misc</v>
      </c>
      <c r="I6" s="67" t="str">
        <f>Budget!B9</f>
        <v xml:space="preserve">Other </v>
      </c>
      <c r="J6" s="67" t="str">
        <f>Budget!B10</f>
        <v xml:space="preserve">Other </v>
      </c>
      <c r="K6" s="177" t="s">
        <v>13</v>
      </c>
      <c r="L6" s="178"/>
      <c r="M6" s="68" t="s">
        <v>11</v>
      </c>
      <c r="N6" s="58"/>
      <c r="O6" s="58"/>
      <c r="P6" s="69"/>
      <c r="Q6" s="69"/>
      <c r="R6" s="170" t="s">
        <v>6</v>
      </c>
      <c r="S6" s="172" t="s">
        <v>59</v>
      </c>
      <c r="T6" s="172" t="s">
        <v>57</v>
      </c>
      <c r="U6" s="172" t="s">
        <v>58</v>
      </c>
    </row>
    <row r="7" spans="1:21" ht="15.6" x14ac:dyDescent="0.3">
      <c r="A7" s="73"/>
      <c r="B7" s="74"/>
      <c r="C7" s="75"/>
      <c r="D7" s="76"/>
      <c r="E7" s="77"/>
      <c r="F7" s="77"/>
      <c r="G7" s="77"/>
      <c r="H7" s="77"/>
      <c r="I7" s="77"/>
      <c r="J7" s="77"/>
      <c r="K7" s="184"/>
      <c r="L7" s="185"/>
      <c r="M7" s="78"/>
      <c r="N7" s="79"/>
      <c r="O7" s="58"/>
      <c r="P7" s="69"/>
      <c r="Q7" s="69"/>
      <c r="R7" s="171"/>
      <c r="S7" s="173"/>
      <c r="T7" s="174"/>
      <c r="U7" s="174"/>
    </row>
    <row r="8" spans="1:21" ht="15.6" x14ac:dyDescent="0.3">
      <c r="A8" s="73"/>
      <c r="B8" s="74"/>
      <c r="C8" s="75"/>
      <c r="D8" s="76"/>
      <c r="E8" s="77"/>
      <c r="F8" s="77"/>
      <c r="G8" s="77"/>
      <c r="H8" s="77"/>
      <c r="I8" s="77"/>
      <c r="J8" s="77"/>
      <c r="K8" s="184"/>
      <c r="L8" s="185"/>
      <c r="M8" s="78"/>
      <c r="N8" s="82"/>
      <c r="O8" s="35"/>
      <c r="P8" s="69" t="str">
        <f>+Budget!A4</f>
        <v>Revenue</v>
      </c>
      <c r="Q8" s="69"/>
      <c r="R8" s="83"/>
      <c r="S8" s="69"/>
      <c r="T8" s="59"/>
      <c r="U8" s="59"/>
    </row>
    <row r="9" spans="1:21" ht="15.6" x14ac:dyDescent="0.3">
      <c r="A9" s="73"/>
      <c r="B9" s="74"/>
      <c r="C9" s="75"/>
      <c r="D9" s="76"/>
      <c r="E9" s="77"/>
      <c r="F9" s="77"/>
      <c r="G9" s="77"/>
      <c r="H9" s="77"/>
      <c r="I9" s="77"/>
      <c r="J9" s="77"/>
      <c r="K9" s="184"/>
      <c r="L9" s="185"/>
      <c r="M9" s="78"/>
      <c r="N9" s="82"/>
      <c r="O9" s="35"/>
      <c r="P9" s="69"/>
      <c r="Q9" s="69" t="str">
        <f>+Budget!B5</f>
        <v>Local Dues</v>
      </c>
      <c r="R9" s="84">
        <f>+Budget!C5</f>
        <v>0</v>
      </c>
      <c r="S9" s="85">
        <f>JAN!S9+E12</f>
        <v>0</v>
      </c>
      <c r="T9" s="85">
        <f t="shared" ref="T9:T14" si="0">+R9-S9</f>
        <v>0</v>
      </c>
      <c r="U9" s="86" t="str">
        <f t="shared" ref="U9:U15" si="1">IF(R9=0,"-",IF(T9/R9&gt;0,T9/R9,"-"))</f>
        <v>-</v>
      </c>
    </row>
    <row r="10" spans="1:21" ht="15.6" x14ac:dyDescent="0.3">
      <c r="A10" s="73"/>
      <c r="B10" s="74"/>
      <c r="C10" s="75"/>
      <c r="D10" s="76"/>
      <c r="E10" s="77"/>
      <c r="F10" s="77"/>
      <c r="G10" s="77"/>
      <c r="H10" s="77"/>
      <c r="I10" s="77"/>
      <c r="J10" s="77"/>
      <c r="K10" s="184"/>
      <c r="L10" s="185"/>
      <c r="M10" s="78"/>
      <c r="N10" s="82"/>
      <c r="O10" s="35"/>
      <c r="P10" s="69"/>
      <c r="Q10" s="69" t="str">
        <f>+Budget!B6</f>
        <v>Fund Raisers</v>
      </c>
      <c r="R10" s="85">
        <f>+Budget!C6</f>
        <v>0</v>
      </c>
      <c r="S10" s="85">
        <f>JAN!S10+F12</f>
        <v>0</v>
      </c>
      <c r="T10" s="85">
        <f t="shared" si="0"/>
        <v>0</v>
      </c>
      <c r="U10" s="86" t="str">
        <f t="shared" si="1"/>
        <v>-</v>
      </c>
    </row>
    <row r="11" spans="1:21" ht="15.6" x14ac:dyDescent="0.3">
      <c r="A11" s="73"/>
      <c r="B11" s="74"/>
      <c r="C11" s="75"/>
      <c r="D11" s="76"/>
      <c r="E11" s="77"/>
      <c r="F11" s="77"/>
      <c r="G11" s="77"/>
      <c r="H11" s="77"/>
      <c r="I11" s="77"/>
      <c r="J11" s="77"/>
      <c r="K11" s="184"/>
      <c r="L11" s="185"/>
      <c r="M11" s="78"/>
      <c r="N11" s="82"/>
      <c r="O11" s="35"/>
      <c r="P11" s="69"/>
      <c r="Q11" s="69" t="str">
        <f>+Budget!B7</f>
        <v xml:space="preserve">Interest </v>
      </c>
      <c r="R11" s="85">
        <f>+Budget!C7</f>
        <v>0</v>
      </c>
      <c r="S11" s="85">
        <f>JAN!S11+G12</f>
        <v>0</v>
      </c>
      <c r="T11" s="85">
        <f t="shared" si="0"/>
        <v>0</v>
      </c>
      <c r="U11" s="86" t="str">
        <f t="shared" si="1"/>
        <v>-</v>
      </c>
    </row>
    <row r="12" spans="1:21" ht="16.2" thickBot="1" x14ac:dyDescent="0.35">
      <c r="A12" s="73"/>
      <c r="B12" s="74"/>
      <c r="C12" s="75"/>
      <c r="D12" s="76">
        <f t="shared" ref="D12:J12" si="2">SUM(D7:D11)</f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189"/>
      <c r="L12" s="190"/>
      <c r="M12" s="87">
        <f>SUM(M7:M11)</f>
        <v>0</v>
      </c>
      <c r="N12" s="82"/>
      <c r="O12" s="35"/>
      <c r="P12" s="69"/>
      <c r="Q12" s="69" t="str">
        <f>+Budget!B8</f>
        <v>Other Misc</v>
      </c>
      <c r="R12" s="85">
        <f>+Budget!C8</f>
        <v>0</v>
      </c>
      <c r="S12" s="85">
        <f>JAN!S12+H12</f>
        <v>0</v>
      </c>
      <c r="T12" s="85">
        <f t="shared" si="0"/>
        <v>0</v>
      </c>
      <c r="U12" s="86" t="str">
        <f t="shared" si="1"/>
        <v>-</v>
      </c>
    </row>
    <row r="13" spans="1:21" ht="16.8" thickTop="1" thickBot="1" x14ac:dyDescent="0.35">
      <c r="A13" s="186"/>
      <c r="B13" s="183"/>
      <c r="C13" s="183"/>
      <c r="D13" s="187"/>
      <c r="E13" s="181">
        <f>SUM(E7:J11)</f>
        <v>0</v>
      </c>
      <c r="F13" s="181"/>
      <c r="G13" s="181"/>
      <c r="H13" s="181"/>
      <c r="I13" s="181"/>
      <c r="J13" s="181"/>
      <c r="K13" s="188"/>
      <c r="L13" s="188"/>
      <c r="M13" s="88"/>
      <c r="N13" s="82"/>
      <c r="O13" s="35"/>
      <c r="P13" s="69"/>
      <c r="Q13" s="69" t="str">
        <f>+Budget!B9</f>
        <v xml:space="preserve">Other </v>
      </c>
      <c r="R13" s="85">
        <f>+Budget!C9</f>
        <v>0</v>
      </c>
      <c r="S13" s="85">
        <f>JAN!S13+I12</f>
        <v>0</v>
      </c>
      <c r="T13" s="85">
        <f t="shared" si="0"/>
        <v>0</v>
      </c>
      <c r="U13" s="86" t="str">
        <f t="shared" si="1"/>
        <v>-</v>
      </c>
    </row>
    <row r="14" spans="1:21" ht="15.6" x14ac:dyDescent="0.3">
      <c r="A14" s="89"/>
      <c r="B14" s="70"/>
      <c r="C14" s="26"/>
      <c r="D14" s="90"/>
      <c r="E14" s="91"/>
      <c r="F14" s="91"/>
      <c r="G14" s="91"/>
      <c r="H14" s="91"/>
      <c r="I14" s="91"/>
      <c r="J14" s="91"/>
      <c r="K14" s="26"/>
      <c r="L14" s="36"/>
      <c r="M14" s="35"/>
      <c r="N14" s="82"/>
      <c r="O14" s="35"/>
      <c r="P14" s="69"/>
      <c r="Q14" s="69" t="str">
        <f>+Budget!B10</f>
        <v xml:space="preserve">Other </v>
      </c>
      <c r="R14" s="92">
        <f>+Budget!C10</f>
        <v>0</v>
      </c>
      <c r="S14" s="92">
        <f>JAN!S14+J12</f>
        <v>0</v>
      </c>
      <c r="T14" s="92">
        <f t="shared" si="0"/>
        <v>0</v>
      </c>
      <c r="U14" s="93" t="str">
        <f t="shared" si="1"/>
        <v>-</v>
      </c>
    </row>
    <row r="15" spans="1:21" ht="15.6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69"/>
      <c r="Q15" s="95" t="str">
        <f>+Budget!B11</f>
        <v>Total Revenue</v>
      </c>
      <c r="R15" s="84">
        <f>SUM(R9:R14)</f>
        <v>0</v>
      </c>
      <c r="S15" s="84">
        <f>SUM(S9:S14)</f>
        <v>0</v>
      </c>
      <c r="T15" s="84">
        <f>SUM(T9:T14)</f>
        <v>0</v>
      </c>
      <c r="U15" s="86" t="str">
        <f t="shared" si="1"/>
        <v>-</v>
      </c>
    </row>
    <row r="16" spans="1:21" ht="16.2" thickBot="1" x14ac:dyDescent="0.35">
      <c r="A16" s="182" t="s">
        <v>17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4"/>
      <c r="P16" s="69"/>
      <c r="Q16" s="69"/>
      <c r="R16" s="83"/>
      <c r="S16" s="83"/>
      <c r="T16" s="83"/>
      <c r="U16" s="86"/>
    </row>
    <row r="17" spans="1:21" ht="15.6" x14ac:dyDescent="0.3">
      <c r="A17" s="96"/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55"/>
      <c r="N17" s="101"/>
      <c r="O17" s="102"/>
      <c r="P17" s="69" t="str">
        <f>+Budget!A13</f>
        <v>Expenses</v>
      </c>
      <c r="Q17" s="69"/>
      <c r="R17" s="83"/>
      <c r="S17" s="83"/>
      <c r="T17" s="83"/>
      <c r="U17" s="86"/>
    </row>
    <row r="18" spans="1:21" ht="28.8" x14ac:dyDescent="0.3">
      <c r="A18" s="103" t="s">
        <v>8</v>
      </c>
      <c r="B18" s="104" t="s">
        <v>18</v>
      </c>
      <c r="C18" s="100" t="s">
        <v>9</v>
      </c>
      <c r="D18" s="105" t="s">
        <v>10</v>
      </c>
      <c r="E18" s="106" t="str">
        <f>Budget!B14</f>
        <v>Stipends</v>
      </c>
      <c r="F18" s="106" t="str">
        <f>Budget!B15</f>
        <v>Organizing</v>
      </c>
      <c r="G18" s="106" t="str">
        <f>Budget!B16</f>
        <v>Scholarship</v>
      </c>
      <c r="H18" s="106" t="str">
        <f>Budget!B17</f>
        <v>Supplies</v>
      </c>
      <c r="I18" s="106" t="str">
        <f>Budget!B18</f>
        <v>Meetings</v>
      </c>
      <c r="J18" s="106" t="str">
        <f>Budget!B19</f>
        <v>Sunshine</v>
      </c>
      <c r="K18" s="106" t="str">
        <f>Budget!B20</f>
        <v>Recertification</v>
      </c>
      <c r="L18" s="106" t="str">
        <f>Budget!B21</f>
        <v>Other</v>
      </c>
      <c r="M18" s="106" t="str">
        <f>Budget!B22</f>
        <v>Other</v>
      </c>
      <c r="N18" s="107" t="s">
        <v>13</v>
      </c>
      <c r="O18" s="108"/>
      <c r="P18" s="69"/>
      <c r="Q18" s="69" t="str">
        <f>+Budget!B14</f>
        <v>Stipends</v>
      </c>
      <c r="R18" s="84">
        <f>+Budget!C14</f>
        <v>0</v>
      </c>
      <c r="S18" s="85">
        <f>JAN!S18+E32</f>
        <v>0</v>
      </c>
      <c r="T18" s="85">
        <f t="shared" ref="T18:T26" si="3">+R18-S18</f>
        <v>0</v>
      </c>
      <c r="U18" s="86" t="str">
        <f t="shared" ref="U18:U27" si="4">IF(R18=0,"-",IF(T18/R18&gt;0,T18/R18,"-"))</f>
        <v>-</v>
      </c>
    </row>
    <row r="19" spans="1:21" ht="15.6" x14ac:dyDescent="0.3">
      <c r="A19" s="73"/>
      <c r="B19" s="74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5"/>
      <c r="N19" s="112"/>
      <c r="O19" s="113"/>
      <c r="P19" s="69"/>
      <c r="Q19" s="69" t="str">
        <f>+Budget!B15</f>
        <v>Organizing</v>
      </c>
      <c r="R19" s="85">
        <f>+Budget!C15</f>
        <v>0</v>
      </c>
      <c r="S19" s="85">
        <f>JAN!S19+F32</f>
        <v>0</v>
      </c>
      <c r="T19" s="85">
        <f t="shared" si="3"/>
        <v>0</v>
      </c>
      <c r="U19" s="86" t="str">
        <f t="shared" si="4"/>
        <v>-</v>
      </c>
    </row>
    <row r="20" spans="1:21" ht="15.6" x14ac:dyDescent="0.3">
      <c r="A20" s="73"/>
      <c r="B20" s="114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5"/>
      <c r="N20" s="112"/>
      <c r="O20" s="113"/>
      <c r="P20" s="69"/>
      <c r="Q20" s="69" t="str">
        <f>+Budget!B16</f>
        <v>Scholarship</v>
      </c>
      <c r="R20" s="85">
        <f>+Budget!C16</f>
        <v>0</v>
      </c>
      <c r="S20" s="85">
        <f>JAN!S20+G32</f>
        <v>0</v>
      </c>
      <c r="T20" s="85">
        <f t="shared" si="3"/>
        <v>0</v>
      </c>
      <c r="U20" s="86" t="str">
        <f t="shared" si="4"/>
        <v>-</v>
      </c>
    </row>
    <row r="21" spans="1:21" ht="15.6" x14ac:dyDescent="0.3">
      <c r="A21" s="73"/>
      <c r="B21" s="114"/>
      <c r="C21" s="109"/>
      <c r="D21" s="110"/>
      <c r="E21" s="111"/>
      <c r="F21" s="111"/>
      <c r="G21" s="111"/>
      <c r="H21" s="111"/>
      <c r="I21" s="111"/>
      <c r="J21" s="111"/>
      <c r="K21" s="111"/>
      <c r="L21" s="111"/>
      <c r="M21" s="115"/>
      <c r="N21" s="112"/>
      <c r="O21" s="113"/>
      <c r="P21" s="69"/>
      <c r="Q21" s="69" t="str">
        <f>+Budget!B17</f>
        <v>Supplies</v>
      </c>
      <c r="R21" s="85">
        <f>+Budget!C17</f>
        <v>0</v>
      </c>
      <c r="S21" s="85">
        <f>JAN!S21+H32</f>
        <v>0</v>
      </c>
      <c r="T21" s="85">
        <f t="shared" si="3"/>
        <v>0</v>
      </c>
      <c r="U21" s="86" t="str">
        <f t="shared" si="4"/>
        <v>-</v>
      </c>
    </row>
    <row r="22" spans="1:21" ht="15.6" x14ac:dyDescent="0.3">
      <c r="A22" s="73"/>
      <c r="B22" s="114"/>
      <c r="C22" s="109"/>
      <c r="D22" s="110"/>
      <c r="E22" s="111"/>
      <c r="F22" s="111"/>
      <c r="G22" s="111"/>
      <c r="H22" s="111"/>
      <c r="I22" s="111"/>
      <c r="J22" s="111"/>
      <c r="K22" s="111"/>
      <c r="L22" s="111"/>
      <c r="M22" s="115"/>
      <c r="N22" s="112"/>
      <c r="O22" s="113"/>
      <c r="P22" s="69"/>
      <c r="Q22" s="69" t="str">
        <f>+Budget!B18</f>
        <v>Meetings</v>
      </c>
      <c r="R22" s="85">
        <f>+Budget!C18</f>
        <v>0</v>
      </c>
      <c r="S22" s="85">
        <f>JAN!S22+I32</f>
        <v>0</v>
      </c>
      <c r="T22" s="85">
        <f t="shared" si="3"/>
        <v>0</v>
      </c>
      <c r="U22" s="86" t="str">
        <f t="shared" si="4"/>
        <v>-</v>
      </c>
    </row>
    <row r="23" spans="1:21" ht="15.6" x14ac:dyDescent="0.3">
      <c r="A23" s="73"/>
      <c r="B23" s="114"/>
      <c r="C23" s="109"/>
      <c r="D23" s="110"/>
      <c r="E23" s="111"/>
      <c r="F23" s="111"/>
      <c r="G23" s="111"/>
      <c r="H23" s="111"/>
      <c r="I23" s="111"/>
      <c r="J23" s="111"/>
      <c r="K23" s="111"/>
      <c r="L23" s="111"/>
      <c r="M23" s="115"/>
      <c r="N23" s="112"/>
      <c r="O23" s="113"/>
      <c r="P23" s="69"/>
      <c r="Q23" s="69" t="str">
        <f>+Budget!B19</f>
        <v>Sunshine</v>
      </c>
      <c r="R23" s="85">
        <f>+Budget!C19</f>
        <v>0</v>
      </c>
      <c r="S23" s="85">
        <f>JAN!S23+J32</f>
        <v>0</v>
      </c>
      <c r="T23" s="85">
        <f t="shared" si="3"/>
        <v>0</v>
      </c>
      <c r="U23" s="86" t="str">
        <f t="shared" si="4"/>
        <v>-</v>
      </c>
    </row>
    <row r="24" spans="1:21" ht="15.6" x14ac:dyDescent="0.3">
      <c r="A24" s="73"/>
      <c r="B24" s="114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5"/>
      <c r="N24" s="112"/>
      <c r="O24" s="113"/>
      <c r="P24" s="69"/>
      <c r="Q24" s="69" t="str">
        <f>+Budget!B20</f>
        <v>Recertification</v>
      </c>
      <c r="R24" s="85">
        <f>+Budget!C20</f>
        <v>0</v>
      </c>
      <c r="S24" s="85">
        <f>JAN!S24+K32</f>
        <v>0</v>
      </c>
      <c r="T24" s="85">
        <f t="shared" si="3"/>
        <v>0</v>
      </c>
      <c r="U24" s="86" t="str">
        <f t="shared" si="4"/>
        <v>-</v>
      </c>
    </row>
    <row r="25" spans="1:21" ht="15.6" x14ac:dyDescent="0.3">
      <c r="A25" s="73"/>
      <c r="B25" s="114"/>
      <c r="C25" s="109"/>
      <c r="D25" s="110"/>
      <c r="E25" s="111"/>
      <c r="F25" s="111"/>
      <c r="G25" s="111"/>
      <c r="H25" s="111"/>
      <c r="I25" s="111"/>
      <c r="J25" s="111"/>
      <c r="K25" s="111"/>
      <c r="L25" s="111"/>
      <c r="M25" s="115"/>
      <c r="N25" s="112"/>
      <c r="O25" s="113"/>
      <c r="P25" s="69"/>
      <c r="Q25" s="69" t="str">
        <f>+Budget!B21</f>
        <v>Other</v>
      </c>
      <c r="R25" s="85">
        <f>+Budget!C21</f>
        <v>0</v>
      </c>
      <c r="S25" s="85">
        <f>JAN!S25+L32</f>
        <v>0</v>
      </c>
      <c r="T25" s="85">
        <f t="shared" si="3"/>
        <v>0</v>
      </c>
      <c r="U25" s="86" t="str">
        <f t="shared" si="4"/>
        <v>-</v>
      </c>
    </row>
    <row r="26" spans="1:21" ht="15.6" x14ac:dyDescent="0.3">
      <c r="A26" s="73"/>
      <c r="B26" s="114"/>
      <c r="C26" s="109"/>
      <c r="D26" s="110"/>
      <c r="E26" s="111"/>
      <c r="F26" s="111"/>
      <c r="G26" s="111"/>
      <c r="H26" s="111"/>
      <c r="I26" s="111"/>
      <c r="J26" s="111"/>
      <c r="K26" s="111"/>
      <c r="L26" s="111"/>
      <c r="M26" s="115"/>
      <c r="N26" s="112"/>
      <c r="O26" s="113"/>
      <c r="P26" s="69"/>
      <c r="Q26" s="69" t="str">
        <f>+Budget!B22</f>
        <v>Other</v>
      </c>
      <c r="R26" s="85">
        <f>+Budget!C22</f>
        <v>0</v>
      </c>
      <c r="S26" s="85">
        <f>JAN!S26+M32</f>
        <v>0</v>
      </c>
      <c r="T26" s="85">
        <f t="shared" si="3"/>
        <v>0</v>
      </c>
      <c r="U26" s="86" t="str">
        <f t="shared" si="4"/>
        <v>-</v>
      </c>
    </row>
    <row r="27" spans="1:21" ht="15.6" x14ac:dyDescent="0.3">
      <c r="A27" s="73"/>
      <c r="B27" s="114"/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5"/>
      <c r="N27" s="112"/>
      <c r="O27" s="113"/>
      <c r="P27" s="69"/>
      <c r="Q27" s="95" t="str">
        <f>+Budget!B23</f>
        <v>Total Expenses</v>
      </c>
      <c r="R27" s="116">
        <f>SUM(R18:R26)</f>
        <v>0</v>
      </c>
      <c r="S27" s="116">
        <f>SUM(S18:S26)</f>
        <v>0</v>
      </c>
      <c r="T27" s="116">
        <f>SUM(T18:T26)</f>
        <v>0</v>
      </c>
      <c r="U27" s="117" t="str">
        <f t="shared" si="4"/>
        <v>-</v>
      </c>
    </row>
    <row r="28" spans="1:21" x14ac:dyDescent="0.3">
      <c r="A28" s="73"/>
      <c r="B28" s="114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5"/>
      <c r="N28" s="112"/>
      <c r="O28" s="113"/>
      <c r="P28" s="26"/>
      <c r="Q28" s="26"/>
      <c r="R28" s="118"/>
      <c r="S28" s="118"/>
      <c r="T28" s="118"/>
      <c r="U28" s="119"/>
    </row>
    <row r="29" spans="1:21" ht="16.2" thickBot="1" x14ac:dyDescent="0.35">
      <c r="A29" s="73"/>
      <c r="B29" s="120"/>
      <c r="C29" s="109"/>
      <c r="D29" s="110"/>
      <c r="E29" s="111"/>
      <c r="F29" s="111"/>
      <c r="G29" s="111"/>
      <c r="H29" s="111"/>
      <c r="I29" s="111"/>
      <c r="J29" s="111"/>
      <c r="K29" s="111"/>
      <c r="L29" s="111"/>
      <c r="M29" s="115"/>
      <c r="N29" s="112"/>
      <c r="O29" s="113"/>
      <c r="P29" s="69" t="s">
        <v>75</v>
      </c>
      <c r="Q29" s="69"/>
      <c r="R29" s="121">
        <f>+R15-R27</f>
        <v>0</v>
      </c>
      <c r="S29" s="121">
        <f>+S15-S27</f>
        <v>0</v>
      </c>
      <c r="T29" s="122">
        <f>+R29-S29</f>
        <v>0</v>
      </c>
      <c r="U29" s="123" t="str">
        <f>IF(R29=0,"-",IF(T29/R29&gt;0,T29/R29,"-"))</f>
        <v>-</v>
      </c>
    </row>
    <row r="30" spans="1:21" ht="14.4" thickTop="1" x14ac:dyDescent="0.3">
      <c r="A30" s="73"/>
      <c r="B30" s="114"/>
      <c r="C30" s="109"/>
      <c r="D30" s="110"/>
      <c r="E30" s="111"/>
      <c r="F30" s="111"/>
      <c r="G30" s="111"/>
      <c r="H30" s="111"/>
      <c r="I30" s="111"/>
      <c r="J30" s="111"/>
      <c r="K30" s="111"/>
      <c r="L30" s="111"/>
      <c r="M30" s="115"/>
      <c r="N30" s="112"/>
      <c r="O30" s="113"/>
    </row>
    <row r="31" spans="1:21" x14ac:dyDescent="0.3">
      <c r="A31" s="124"/>
      <c r="B31" s="74"/>
      <c r="C31" s="109"/>
      <c r="D31" s="110"/>
      <c r="E31" s="111"/>
      <c r="F31" s="111"/>
      <c r="G31" s="111"/>
      <c r="H31" s="111"/>
      <c r="I31" s="111"/>
      <c r="J31" s="111"/>
      <c r="K31" s="111"/>
      <c r="L31" s="111"/>
      <c r="M31" s="115"/>
      <c r="N31" s="112"/>
      <c r="O31" s="113"/>
    </row>
    <row r="32" spans="1:21" x14ac:dyDescent="0.3">
      <c r="A32" s="125"/>
      <c r="B32" s="74"/>
      <c r="C32" s="126"/>
      <c r="D32" s="127">
        <f>SUM(D19:D31)</f>
        <v>0</v>
      </c>
      <c r="E32" s="110">
        <f t="shared" ref="E32:M32" si="5">SUM(E19:E31)</f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 t="shared" si="5"/>
        <v>0</v>
      </c>
      <c r="J32" s="110">
        <f t="shared" si="5"/>
        <v>0</v>
      </c>
      <c r="K32" s="110">
        <f t="shared" si="5"/>
        <v>0</v>
      </c>
      <c r="L32" s="110">
        <f t="shared" si="5"/>
        <v>0</v>
      </c>
      <c r="M32" s="110">
        <f t="shared" si="5"/>
        <v>0</v>
      </c>
      <c r="N32" s="128"/>
      <c r="O32" s="113"/>
    </row>
    <row r="33" spans="1:15" ht="14.4" thickBot="1" x14ac:dyDescent="0.35">
      <c r="A33" s="183"/>
      <c r="B33" s="183"/>
      <c r="C33" s="183"/>
      <c r="D33" s="183"/>
      <c r="E33" s="181">
        <f>SUM(E19:M31)</f>
        <v>0</v>
      </c>
      <c r="F33" s="181"/>
      <c r="G33" s="181"/>
      <c r="H33" s="181"/>
      <c r="I33" s="181"/>
      <c r="J33" s="181"/>
      <c r="K33" s="181"/>
      <c r="L33" s="181"/>
      <c r="M33" s="181"/>
      <c r="N33" s="129"/>
      <c r="O33" s="24"/>
    </row>
    <row r="34" spans="1:15" x14ac:dyDescent="0.3">
      <c r="A34" s="130"/>
      <c r="B34" s="70"/>
      <c r="C34" s="35"/>
      <c r="D34" s="113"/>
      <c r="E34" s="131"/>
      <c r="F34" s="131"/>
      <c r="G34" s="131"/>
      <c r="H34" s="131"/>
      <c r="I34" s="131"/>
      <c r="J34" s="131"/>
      <c r="K34" s="131"/>
      <c r="L34" s="131"/>
      <c r="M34" s="131"/>
      <c r="N34" s="35"/>
      <c r="O34" s="24"/>
    </row>
  </sheetData>
  <mergeCells count="24">
    <mergeCell ref="A16:N16"/>
    <mergeCell ref="A33:D33"/>
    <mergeCell ref="E33:M33"/>
    <mergeCell ref="K8:L8"/>
    <mergeCell ref="K9:L9"/>
    <mergeCell ref="K10:L10"/>
    <mergeCell ref="K11:L11"/>
    <mergeCell ref="K12:L12"/>
    <mergeCell ref="A13:D13"/>
    <mergeCell ref="E13:J13"/>
    <mergeCell ref="A4:L4"/>
    <mergeCell ref="P4:U4"/>
    <mergeCell ref="K13:L13"/>
    <mergeCell ref="K6:L6"/>
    <mergeCell ref="R6:R7"/>
    <mergeCell ref="S6:S7"/>
    <mergeCell ref="T6:T7"/>
    <mergeCell ref="U6:U7"/>
    <mergeCell ref="K7:L7"/>
    <mergeCell ref="A1:M1"/>
    <mergeCell ref="P1:U1"/>
    <mergeCell ref="A2:M2"/>
    <mergeCell ref="P2:U2"/>
    <mergeCell ref="P3:U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4"/>
  <sheetViews>
    <sheetView topLeftCell="E1" zoomScale="90" zoomScaleNormal="90" workbookViewId="0">
      <selection activeCell="P4" sqref="P4:U4"/>
    </sheetView>
  </sheetViews>
  <sheetFormatPr defaultColWidth="9.109375" defaultRowHeight="13.8" x14ac:dyDescent="0.3"/>
  <cols>
    <col min="1" max="1" width="8.5546875" style="8" customWidth="1"/>
    <col min="2" max="2" width="7.44140625" style="8" customWidth="1"/>
    <col min="3" max="3" width="20.6640625" style="8" customWidth="1"/>
    <col min="4" max="13" width="12.5546875" style="8" customWidth="1"/>
    <col min="14" max="14" width="20.6640625" style="8" customWidth="1"/>
    <col min="15" max="15" width="1.6640625" style="8" customWidth="1"/>
    <col min="16" max="16" width="5.6640625" style="8" customWidth="1"/>
    <col min="17" max="17" width="29.6640625" style="8" customWidth="1"/>
    <col min="18" max="21" width="12.6640625" style="8" customWidth="1"/>
    <col min="22" max="16384" width="9.109375" style="8"/>
  </cols>
  <sheetData>
    <row r="1" spans="1:21" ht="18" x14ac:dyDescent="0.35">
      <c r="A1" s="175" t="str">
        <f>Budget!A1</f>
        <v>Wisconsin EA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35"/>
      <c r="O1" s="35"/>
      <c r="P1" s="179" t="str">
        <f>Budget!A1</f>
        <v>Wisconsin EA</v>
      </c>
      <c r="Q1" s="179"/>
      <c r="R1" s="179"/>
      <c r="S1" s="179"/>
      <c r="T1" s="179"/>
      <c r="U1" s="179"/>
    </row>
    <row r="2" spans="1:21" ht="15.6" x14ac:dyDescent="0.3">
      <c r="A2" s="176">
        <v>44286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35"/>
      <c r="O2" s="35"/>
      <c r="P2" s="179" t="s">
        <v>56</v>
      </c>
      <c r="Q2" s="179"/>
      <c r="R2" s="179"/>
      <c r="S2" s="179"/>
      <c r="T2" s="179"/>
      <c r="U2" s="179"/>
    </row>
    <row r="3" spans="1:21" ht="15.6" x14ac:dyDescent="0.3">
      <c r="A3" s="45"/>
      <c r="B3" s="46"/>
      <c r="C3" s="47"/>
      <c r="D3" s="46"/>
      <c r="E3" s="46"/>
      <c r="F3" s="46"/>
      <c r="G3" s="46"/>
      <c r="H3" s="46"/>
      <c r="I3" s="46"/>
      <c r="J3" s="46"/>
      <c r="M3" s="48"/>
      <c r="N3" s="35"/>
      <c r="O3" s="35"/>
      <c r="P3" s="180" t="s">
        <v>117</v>
      </c>
      <c r="Q3" s="180"/>
      <c r="R3" s="180"/>
      <c r="S3" s="180"/>
      <c r="T3" s="180"/>
      <c r="U3" s="180"/>
    </row>
    <row r="4" spans="1:21" ht="16.2" thickBot="1" x14ac:dyDescent="0.35">
      <c r="A4" s="182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49"/>
      <c r="N4" s="35"/>
      <c r="O4" s="35"/>
      <c r="P4" s="179" t="s">
        <v>90</v>
      </c>
      <c r="Q4" s="179"/>
      <c r="R4" s="179"/>
      <c r="S4" s="179"/>
      <c r="T4" s="179"/>
      <c r="U4" s="179"/>
    </row>
    <row r="5" spans="1:21" ht="15.6" x14ac:dyDescent="0.3">
      <c r="A5" s="50"/>
      <c r="B5" s="51"/>
      <c r="C5" s="52"/>
      <c r="D5" s="53"/>
      <c r="E5" s="54"/>
      <c r="F5" s="54"/>
      <c r="G5" s="54"/>
      <c r="H5" s="54"/>
      <c r="I5" s="54"/>
      <c r="J5" s="54"/>
      <c r="K5" s="55"/>
      <c r="L5" s="56"/>
      <c r="M5" s="57"/>
      <c r="N5" s="58"/>
      <c r="O5" s="58"/>
      <c r="P5" s="59"/>
      <c r="Q5" s="59"/>
      <c r="R5" s="59"/>
      <c r="S5" s="60"/>
      <c r="T5" s="60"/>
      <c r="U5" s="61"/>
    </row>
    <row r="6" spans="1:21" ht="28.8" x14ac:dyDescent="0.3">
      <c r="A6" s="63" t="s">
        <v>8</v>
      </c>
      <c r="B6" s="64"/>
      <c r="C6" s="65" t="s">
        <v>14</v>
      </c>
      <c r="D6" s="66" t="s">
        <v>10</v>
      </c>
      <c r="E6" s="67" t="str">
        <f>Budget!B5</f>
        <v>Local Dues</v>
      </c>
      <c r="F6" s="67" t="str">
        <f>Budget!B6</f>
        <v>Fund Raisers</v>
      </c>
      <c r="G6" s="67" t="str">
        <f>Budget!B7</f>
        <v xml:space="preserve">Interest </v>
      </c>
      <c r="H6" s="67" t="str">
        <f>Budget!B8</f>
        <v>Other Misc</v>
      </c>
      <c r="I6" s="67" t="str">
        <f>Budget!B9</f>
        <v xml:space="preserve">Other </v>
      </c>
      <c r="J6" s="67" t="str">
        <f>Budget!B10</f>
        <v xml:space="preserve">Other </v>
      </c>
      <c r="K6" s="177" t="s">
        <v>13</v>
      </c>
      <c r="L6" s="178"/>
      <c r="M6" s="68" t="s">
        <v>11</v>
      </c>
      <c r="N6" s="58"/>
      <c r="O6" s="58"/>
      <c r="P6" s="69"/>
      <c r="Q6" s="69"/>
      <c r="R6" s="170" t="s">
        <v>6</v>
      </c>
      <c r="S6" s="172" t="s">
        <v>59</v>
      </c>
      <c r="T6" s="172" t="s">
        <v>57</v>
      </c>
      <c r="U6" s="172" t="s">
        <v>58</v>
      </c>
    </row>
    <row r="7" spans="1:21" ht="15.6" x14ac:dyDescent="0.3">
      <c r="A7" s="73"/>
      <c r="B7" s="74"/>
      <c r="C7" s="75"/>
      <c r="D7" s="76"/>
      <c r="E7" s="77"/>
      <c r="F7" s="77"/>
      <c r="G7" s="77"/>
      <c r="H7" s="77"/>
      <c r="I7" s="77"/>
      <c r="J7" s="77"/>
      <c r="K7" s="184"/>
      <c r="L7" s="185"/>
      <c r="M7" s="78"/>
      <c r="N7" s="79"/>
      <c r="O7" s="58"/>
      <c r="P7" s="69"/>
      <c r="Q7" s="69"/>
      <c r="R7" s="171"/>
      <c r="S7" s="173"/>
      <c r="T7" s="174"/>
      <c r="U7" s="174"/>
    </row>
    <row r="8" spans="1:21" ht="15.6" x14ac:dyDescent="0.3">
      <c r="A8" s="73"/>
      <c r="B8" s="74"/>
      <c r="C8" s="75"/>
      <c r="D8" s="76"/>
      <c r="E8" s="77"/>
      <c r="F8" s="77"/>
      <c r="G8" s="77"/>
      <c r="H8" s="77"/>
      <c r="I8" s="77"/>
      <c r="J8" s="77"/>
      <c r="K8" s="184"/>
      <c r="L8" s="185"/>
      <c r="M8" s="78"/>
      <c r="N8" s="82"/>
      <c r="O8" s="35"/>
      <c r="P8" s="69" t="str">
        <f>+Budget!A4</f>
        <v>Revenue</v>
      </c>
      <c r="Q8" s="69"/>
      <c r="R8" s="83"/>
      <c r="S8" s="69"/>
      <c r="T8" s="59"/>
      <c r="U8" s="59"/>
    </row>
    <row r="9" spans="1:21" ht="15.6" x14ac:dyDescent="0.3">
      <c r="A9" s="73"/>
      <c r="B9" s="74"/>
      <c r="C9" s="75"/>
      <c r="D9" s="76"/>
      <c r="E9" s="77"/>
      <c r="F9" s="77"/>
      <c r="G9" s="77"/>
      <c r="H9" s="77"/>
      <c r="I9" s="77"/>
      <c r="J9" s="77"/>
      <c r="K9" s="184"/>
      <c r="L9" s="185"/>
      <c r="M9" s="78"/>
      <c r="N9" s="82"/>
      <c r="O9" s="35"/>
      <c r="P9" s="69"/>
      <c r="Q9" s="69" t="str">
        <f>+Budget!B5</f>
        <v>Local Dues</v>
      </c>
      <c r="R9" s="84">
        <f>+Budget!C5</f>
        <v>0</v>
      </c>
      <c r="S9" s="85">
        <f>FEB!S9+E12</f>
        <v>0</v>
      </c>
      <c r="T9" s="85">
        <f t="shared" ref="T9:T14" si="0">+R9-S9</f>
        <v>0</v>
      </c>
      <c r="U9" s="86" t="str">
        <f t="shared" ref="U9:U15" si="1">IF(R9=0,"-",IF(T9/R9&gt;0,T9/R9,"-"))</f>
        <v>-</v>
      </c>
    </row>
    <row r="10" spans="1:21" ht="15.6" x14ac:dyDescent="0.3">
      <c r="A10" s="73"/>
      <c r="B10" s="74"/>
      <c r="C10" s="75"/>
      <c r="D10" s="76"/>
      <c r="E10" s="77"/>
      <c r="F10" s="77"/>
      <c r="G10" s="77"/>
      <c r="H10" s="77"/>
      <c r="I10" s="77"/>
      <c r="J10" s="77"/>
      <c r="K10" s="184"/>
      <c r="L10" s="185"/>
      <c r="M10" s="78"/>
      <c r="N10" s="82"/>
      <c r="O10" s="35"/>
      <c r="P10" s="69"/>
      <c r="Q10" s="69" t="str">
        <f>+Budget!B6</f>
        <v>Fund Raisers</v>
      </c>
      <c r="R10" s="85">
        <f>+Budget!C6</f>
        <v>0</v>
      </c>
      <c r="S10" s="85">
        <f>FEB!S10+F12</f>
        <v>0</v>
      </c>
      <c r="T10" s="85">
        <f t="shared" si="0"/>
        <v>0</v>
      </c>
      <c r="U10" s="86" t="str">
        <f t="shared" si="1"/>
        <v>-</v>
      </c>
    </row>
    <row r="11" spans="1:21" ht="15.6" x14ac:dyDescent="0.3">
      <c r="A11" s="73"/>
      <c r="B11" s="74"/>
      <c r="C11" s="75"/>
      <c r="D11" s="76"/>
      <c r="E11" s="77"/>
      <c r="F11" s="77"/>
      <c r="G11" s="77"/>
      <c r="H11" s="77"/>
      <c r="I11" s="77"/>
      <c r="J11" s="77"/>
      <c r="K11" s="184"/>
      <c r="L11" s="185"/>
      <c r="M11" s="78"/>
      <c r="N11" s="82"/>
      <c r="O11" s="35"/>
      <c r="P11" s="69"/>
      <c r="Q11" s="69" t="str">
        <f>+Budget!B7</f>
        <v xml:space="preserve">Interest </v>
      </c>
      <c r="R11" s="85">
        <f>+Budget!C7</f>
        <v>0</v>
      </c>
      <c r="S11" s="85">
        <f>FEB!S11+G12</f>
        <v>0</v>
      </c>
      <c r="T11" s="85">
        <f t="shared" si="0"/>
        <v>0</v>
      </c>
      <c r="U11" s="86" t="str">
        <f t="shared" si="1"/>
        <v>-</v>
      </c>
    </row>
    <row r="12" spans="1:21" ht="16.2" thickBot="1" x14ac:dyDescent="0.35">
      <c r="A12" s="73"/>
      <c r="B12" s="74"/>
      <c r="C12" s="75"/>
      <c r="D12" s="76">
        <f t="shared" ref="D12:J12" si="2">SUM(D7:D11)</f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189"/>
      <c r="L12" s="190"/>
      <c r="M12" s="87">
        <f>SUM(M7:M11)</f>
        <v>0</v>
      </c>
      <c r="N12" s="82"/>
      <c r="O12" s="35"/>
      <c r="P12" s="69"/>
      <c r="Q12" s="69" t="str">
        <f>+Budget!B8</f>
        <v>Other Misc</v>
      </c>
      <c r="R12" s="85">
        <f>+Budget!C8</f>
        <v>0</v>
      </c>
      <c r="S12" s="85">
        <f>FEB!S12+H12</f>
        <v>0</v>
      </c>
      <c r="T12" s="85">
        <f t="shared" si="0"/>
        <v>0</v>
      </c>
      <c r="U12" s="86" t="str">
        <f t="shared" si="1"/>
        <v>-</v>
      </c>
    </row>
    <row r="13" spans="1:21" ht="16.8" thickTop="1" thickBot="1" x14ac:dyDescent="0.35">
      <c r="A13" s="186"/>
      <c r="B13" s="183"/>
      <c r="C13" s="183"/>
      <c r="D13" s="187"/>
      <c r="E13" s="181">
        <f>SUM(E7:J11)</f>
        <v>0</v>
      </c>
      <c r="F13" s="181"/>
      <c r="G13" s="181"/>
      <c r="H13" s="181"/>
      <c r="I13" s="181"/>
      <c r="J13" s="181"/>
      <c r="K13" s="188"/>
      <c r="L13" s="188"/>
      <c r="M13" s="88"/>
      <c r="N13" s="82"/>
      <c r="O13" s="35"/>
      <c r="P13" s="69"/>
      <c r="Q13" s="69" t="str">
        <f>+Budget!B9</f>
        <v xml:space="preserve">Other </v>
      </c>
      <c r="R13" s="85">
        <f>+Budget!C9</f>
        <v>0</v>
      </c>
      <c r="S13" s="85">
        <f>FEB!S13+I12</f>
        <v>0</v>
      </c>
      <c r="T13" s="85">
        <f t="shared" si="0"/>
        <v>0</v>
      </c>
      <c r="U13" s="86" t="str">
        <f t="shared" si="1"/>
        <v>-</v>
      </c>
    </row>
    <row r="14" spans="1:21" ht="15.6" x14ac:dyDescent="0.3">
      <c r="A14" s="89"/>
      <c r="B14" s="70"/>
      <c r="C14" s="26"/>
      <c r="D14" s="90"/>
      <c r="E14" s="91"/>
      <c r="F14" s="91"/>
      <c r="G14" s="91"/>
      <c r="H14" s="91"/>
      <c r="I14" s="91"/>
      <c r="J14" s="91"/>
      <c r="K14" s="26"/>
      <c r="L14" s="36"/>
      <c r="M14" s="35"/>
      <c r="N14" s="82"/>
      <c r="O14" s="35"/>
      <c r="P14" s="69"/>
      <c r="Q14" s="69" t="str">
        <f>+Budget!B10</f>
        <v xml:space="preserve">Other </v>
      </c>
      <c r="R14" s="92">
        <f>+Budget!C10</f>
        <v>0</v>
      </c>
      <c r="S14" s="92">
        <f>FEB!S14+J12</f>
        <v>0</v>
      </c>
      <c r="T14" s="92">
        <f t="shared" si="0"/>
        <v>0</v>
      </c>
      <c r="U14" s="93" t="str">
        <f t="shared" si="1"/>
        <v>-</v>
      </c>
    </row>
    <row r="15" spans="1:21" ht="15.6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69"/>
      <c r="Q15" s="95" t="str">
        <f>+Budget!B11</f>
        <v>Total Revenue</v>
      </c>
      <c r="R15" s="84">
        <f>SUM(R9:R14)</f>
        <v>0</v>
      </c>
      <c r="S15" s="84">
        <f>SUM(S9:S14)</f>
        <v>0</v>
      </c>
      <c r="T15" s="84">
        <f>SUM(T9:T14)</f>
        <v>0</v>
      </c>
      <c r="U15" s="86" t="str">
        <f t="shared" si="1"/>
        <v>-</v>
      </c>
    </row>
    <row r="16" spans="1:21" ht="16.2" thickBot="1" x14ac:dyDescent="0.35">
      <c r="A16" s="182" t="s">
        <v>17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4"/>
      <c r="P16" s="69"/>
      <c r="Q16" s="69"/>
      <c r="R16" s="83"/>
      <c r="S16" s="83"/>
      <c r="T16" s="83"/>
      <c r="U16" s="86"/>
    </row>
    <row r="17" spans="1:21" ht="15.6" x14ac:dyDescent="0.3">
      <c r="A17" s="96"/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55"/>
      <c r="N17" s="101"/>
      <c r="O17" s="102"/>
      <c r="P17" s="69" t="str">
        <f>+Budget!A13</f>
        <v>Expenses</v>
      </c>
      <c r="Q17" s="69"/>
      <c r="R17" s="83"/>
      <c r="S17" s="83"/>
      <c r="T17" s="83"/>
      <c r="U17" s="86"/>
    </row>
    <row r="18" spans="1:21" ht="28.8" x14ac:dyDescent="0.3">
      <c r="A18" s="103" t="s">
        <v>8</v>
      </c>
      <c r="B18" s="104" t="s">
        <v>18</v>
      </c>
      <c r="C18" s="100" t="s">
        <v>9</v>
      </c>
      <c r="D18" s="105" t="s">
        <v>10</v>
      </c>
      <c r="E18" s="106" t="str">
        <f>Budget!B14</f>
        <v>Stipends</v>
      </c>
      <c r="F18" s="106" t="str">
        <f>Budget!B15</f>
        <v>Organizing</v>
      </c>
      <c r="G18" s="106" t="str">
        <f>Budget!B16</f>
        <v>Scholarship</v>
      </c>
      <c r="H18" s="106" t="str">
        <f>Budget!B17</f>
        <v>Supplies</v>
      </c>
      <c r="I18" s="106" t="str">
        <f>Budget!B18</f>
        <v>Meetings</v>
      </c>
      <c r="J18" s="106" t="str">
        <f>Budget!B19</f>
        <v>Sunshine</v>
      </c>
      <c r="K18" s="106" t="str">
        <f>Budget!B20</f>
        <v>Recertification</v>
      </c>
      <c r="L18" s="106" t="str">
        <f>Budget!B21</f>
        <v>Other</v>
      </c>
      <c r="M18" s="106" t="str">
        <f>Budget!B22</f>
        <v>Other</v>
      </c>
      <c r="N18" s="107" t="s">
        <v>13</v>
      </c>
      <c r="O18" s="108"/>
      <c r="P18" s="69"/>
      <c r="Q18" s="69" t="str">
        <f>+Budget!B14</f>
        <v>Stipends</v>
      </c>
      <c r="R18" s="84">
        <f>+Budget!C14</f>
        <v>0</v>
      </c>
      <c r="S18" s="85">
        <f>FEB!S18+E32</f>
        <v>0</v>
      </c>
      <c r="T18" s="85">
        <f t="shared" ref="T18:T26" si="3">+R18-S18</f>
        <v>0</v>
      </c>
      <c r="U18" s="86" t="str">
        <f t="shared" ref="U18:U27" si="4">IF(R18=0,"-",IF(T18/R18&gt;0,T18/R18,"-"))</f>
        <v>-</v>
      </c>
    </row>
    <row r="19" spans="1:21" ht="15.6" x14ac:dyDescent="0.3">
      <c r="A19" s="73"/>
      <c r="B19" s="74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5"/>
      <c r="N19" s="112"/>
      <c r="O19" s="113"/>
      <c r="P19" s="69"/>
      <c r="Q19" s="69" t="str">
        <f>+Budget!B15</f>
        <v>Organizing</v>
      </c>
      <c r="R19" s="85">
        <f>+Budget!C15</f>
        <v>0</v>
      </c>
      <c r="S19" s="85">
        <f>FEB!S19+F32</f>
        <v>0</v>
      </c>
      <c r="T19" s="85">
        <f t="shared" si="3"/>
        <v>0</v>
      </c>
      <c r="U19" s="86" t="str">
        <f t="shared" si="4"/>
        <v>-</v>
      </c>
    </row>
    <row r="20" spans="1:21" ht="15.6" x14ac:dyDescent="0.3">
      <c r="A20" s="73"/>
      <c r="B20" s="114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5"/>
      <c r="N20" s="112"/>
      <c r="O20" s="113"/>
      <c r="P20" s="69"/>
      <c r="Q20" s="69" t="str">
        <f>+Budget!B16</f>
        <v>Scholarship</v>
      </c>
      <c r="R20" s="85">
        <f>+Budget!C16</f>
        <v>0</v>
      </c>
      <c r="S20" s="85">
        <f>FEB!S20+G32</f>
        <v>0</v>
      </c>
      <c r="T20" s="85">
        <f t="shared" si="3"/>
        <v>0</v>
      </c>
      <c r="U20" s="86" t="str">
        <f t="shared" si="4"/>
        <v>-</v>
      </c>
    </row>
    <row r="21" spans="1:21" ht="15.6" x14ac:dyDescent="0.3">
      <c r="A21" s="73"/>
      <c r="B21" s="114"/>
      <c r="C21" s="109"/>
      <c r="D21" s="110"/>
      <c r="E21" s="111"/>
      <c r="F21" s="111"/>
      <c r="G21" s="111"/>
      <c r="H21" s="111"/>
      <c r="I21" s="111"/>
      <c r="J21" s="111"/>
      <c r="K21" s="111"/>
      <c r="L21" s="111"/>
      <c r="M21" s="115"/>
      <c r="N21" s="112"/>
      <c r="O21" s="113"/>
      <c r="P21" s="69"/>
      <c r="Q21" s="69" t="str">
        <f>+Budget!B17</f>
        <v>Supplies</v>
      </c>
      <c r="R21" s="85">
        <f>+Budget!C17</f>
        <v>0</v>
      </c>
      <c r="S21" s="85">
        <f>FEB!S21+H32</f>
        <v>0</v>
      </c>
      <c r="T21" s="85">
        <f t="shared" si="3"/>
        <v>0</v>
      </c>
      <c r="U21" s="86" t="str">
        <f t="shared" si="4"/>
        <v>-</v>
      </c>
    </row>
    <row r="22" spans="1:21" ht="15.6" x14ac:dyDescent="0.3">
      <c r="A22" s="73"/>
      <c r="B22" s="114"/>
      <c r="C22" s="109"/>
      <c r="D22" s="110"/>
      <c r="E22" s="111"/>
      <c r="F22" s="111"/>
      <c r="G22" s="111"/>
      <c r="H22" s="111"/>
      <c r="I22" s="111"/>
      <c r="J22" s="111"/>
      <c r="K22" s="111"/>
      <c r="L22" s="111"/>
      <c r="M22" s="115"/>
      <c r="N22" s="112"/>
      <c r="O22" s="113"/>
      <c r="P22" s="69"/>
      <c r="Q22" s="69" t="str">
        <f>+Budget!B18</f>
        <v>Meetings</v>
      </c>
      <c r="R22" s="85">
        <f>+Budget!C18</f>
        <v>0</v>
      </c>
      <c r="S22" s="85">
        <f>FEB!S22+I32</f>
        <v>0</v>
      </c>
      <c r="T22" s="85">
        <f t="shared" si="3"/>
        <v>0</v>
      </c>
      <c r="U22" s="86" t="str">
        <f t="shared" si="4"/>
        <v>-</v>
      </c>
    </row>
    <row r="23" spans="1:21" ht="15.6" x14ac:dyDescent="0.3">
      <c r="A23" s="73"/>
      <c r="B23" s="114"/>
      <c r="C23" s="109"/>
      <c r="D23" s="110"/>
      <c r="E23" s="111"/>
      <c r="F23" s="111"/>
      <c r="G23" s="111"/>
      <c r="H23" s="111"/>
      <c r="I23" s="111"/>
      <c r="J23" s="111"/>
      <c r="K23" s="111"/>
      <c r="L23" s="111"/>
      <c r="M23" s="115"/>
      <c r="N23" s="112"/>
      <c r="O23" s="113"/>
      <c r="P23" s="69"/>
      <c r="Q23" s="69" t="str">
        <f>+Budget!B19</f>
        <v>Sunshine</v>
      </c>
      <c r="R23" s="85">
        <f>+Budget!C19</f>
        <v>0</v>
      </c>
      <c r="S23" s="85">
        <f>FEB!S23+J32</f>
        <v>0</v>
      </c>
      <c r="T23" s="85">
        <f t="shared" si="3"/>
        <v>0</v>
      </c>
      <c r="U23" s="86" t="str">
        <f t="shared" si="4"/>
        <v>-</v>
      </c>
    </row>
    <row r="24" spans="1:21" ht="15.6" x14ac:dyDescent="0.3">
      <c r="A24" s="73"/>
      <c r="B24" s="114"/>
      <c r="C24" s="109"/>
      <c r="D24" s="110"/>
      <c r="E24" s="111"/>
      <c r="F24" s="111"/>
      <c r="G24" s="111"/>
      <c r="H24" s="111"/>
      <c r="I24" s="111"/>
      <c r="J24" s="111"/>
      <c r="K24" s="111"/>
      <c r="L24" s="111"/>
      <c r="M24" s="115"/>
      <c r="N24" s="112"/>
      <c r="O24" s="113"/>
      <c r="P24" s="69"/>
      <c r="Q24" s="69" t="str">
        <f>+Budget!B20</f>
        <v>Recertification</v>
      </c>
      <c r="R24" s="85">
        <f>+Budget!C20</f>
        <v>0</v>
      </c>
      <c r="S24" s="85">
        <f>FEB!S24+K32</f>
        <v>0</v>
      </c>
      <c r="T24" s="85">
        <f t="shared" si="3"/>
        <v>0</v>
      </c>
      <c r="U24" s="86" t="str">
        <f t="shared" si="4"/>
        <v>-</v>
      </c>
    </row>
    <row r="25" spans="1:21" ht="15.6" x14ac:dyDescent="0.3">
      <c r="A25" s="73"/>
      <c r="B25" s="114"/>
      <c r="C25" s="109"/>
      <c r="D25" s="110"/>
      <c r="E25" s="111"/>
      <c r="F25" s="111"/>
      <c r="G25" s="111"/>
      <c r="H25" s="111"/>
      <c r="I25" s="111"/>
      <c r="J25" s="111"/>
      <c r="K25" s="111"/>
      <c r="L25" s="111"/>
      <c r="M25" s="115"/>
      <c r="N25" s="112"/>
      <c r="O25" s="113"/>
      <c r="P25" s="69"/>
      <c r="Q25" s="69" t="str">
        <f>+Budget!B21</f>
        <v>Other</v>
      </c>
      <c r="R25" s="85">
        <f>+Budget!C21</f>
        <v>0</v>
      </c>
      <c r="S25" s="85">
        <f>FEB!S25+L32</f>
        <v>0</v>
      </c>
      <c r="T25" s="85">
        <f t="shared" si="3"/>
        <v>0</v>
      </c>
      <c r="U25" s="86" t="str">
        <f t="shared" si="4"/>
        <v>-</v>
      </c>
    </row>
    <row r="26" spans="1:21" ht="15.6" x14ac:dyDescent="0.3">
      <c r="A26" s="73"/>
      <c r="B26" s="114"/>
      <c r="C26" s="109"/>
      <c r="D26" s="110"/>
      <c r="E26" s="111"/>
      <c r="F26" s="111"/>
      <c r="G26" s="111"/>
      <c r="H26" s="111"/>
      <c r="I26" s="111"/>
      <c r="J26" s="111"/>
      <c r="K26" s="111"/>
      <c r="L26" s="111"/>
      <c r="M26" s="115"/>
      <c r="N26" s="112"/>
      <c r="O26" s="113"/>
      <c r="P26" s="69"/>
      <c r="Q26" s="69" t="str">
        <f>+Budget!B22</f>
        <v>Other</v>
      </c>
      <c r="R26" s="85">
        <f>+Budget!C22</f>
        <v>0</v>
      </c>
      <c r="S26" s="85">
        <f>FEB!S26+M32</f>
        <v>0</v>
      </c>
      <c r="T26" s="85">
        <f t="shared" si="3"/>
        <v>0</v>
      </c>
      <c r="U26" s="86" t="str">
        <f t="shared" si="4"/>
        <v>-</v>
      </c>
    </row>
    <row r="27" spans="1:21" ht="15.6" x14ac:dyDescent="0.3">
      <c r="A27" s="73"/>
      <c r="B27" s="114"/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5"/>
      <c r="N27" s="112"/>
      <c r="O27" s="113"/>
      <c r="P27" s="69"/>
      <c r="Q27" s="95" t="str">
        <f>+Budget!B23</f>
        <v>Total Expenses</v>
      </c>
      <c r="R27" s="116">
        <f>SUM(R18:R26)</f>
        <v>0</v>
      </c>
      <c r="S27" s="116">
        <f>SUM(S18:S26)</f>
        <v>0</v>
      </c>
      <c r="T27" s="116">
        <f>SUM(T18:T26)</f>
        <v>0</v>
      </c>
      <c r="U27" s="117" t="str">
        <f t="shared" si="4"/>
        <v>-</v>
      </c>
    </row>
    <row r="28" spans="1:21" x14ac:dyDescent="0.3">
      <c r="A28" s="73"/>
      <c r="B28" s="114"/>
      <c r="C28" s="109"/>
      <c r="D28" s="110"/>
      <c r="E28" s="111"/>
      <c r="F28" s="111"/>
      <c r="G28" s="111"/>
      <c r="H28" s="111"/>
      <c r="I28" s="111"/>
      <c r="J28" s="111"/>
      <c r="K28" s="111"/>
      <c r="L28" s="111"/>
      <c r="M28" s="115"/>
      <c r="N28" s="112"/>
      <c r="O28" s="113"/>
      <c r="P28" s="26"/>
      <c r="Q28" s="26"/>
      <c r="R28" s="118"/>
      <c r="S28" s="118"/>
      <c r="T28" s="118"/>
      <c r="U28" s="119"/>
    </row>
    <row r="29" spans="1:21" ht="16.2" thickBot="1" x14ac:dyDescent="0.35">
      <c r="A29" s="73"/>
      <c r="B29" s="120"/>
      <c r="C29" s="109"/>
      <c r="D29" s="110"/>
      <c r="E29" s="111"/>
      <c r="F29" s="111"/>
      <c r="G29" s="111"/>
      <c r="H29" s="111"/>
      <c r="I29" s="111"/>
      <c r="J29" s="111"/>
      <c r="K29" s="111"/>
      <c r="L29" s="111"/>
      <c r="M29" s="115"/>
      <c r="N29" s="112"/>
      <c r="O29" s="113"/>
      <c r="P29" s="69" t="s">
        <v>75</v>
      </c>
      <c r="Q29" s="69"/>
      <c r="R29" s="121">
        <f>+R15-R27</f>
        <v>0</v>
      </c>
      <c r="S29" s="121">
        <f>+S15-S27</f>
        <v>0</v>
      </c>
      <c r="T29" s="122">
        <f>+R29-S29</f>
        <v>0</v>
      </c>
      <c r="U29" s="123" t="str">
        <f>IF(R29=0,"-",IF(T29/R29&gt;0,T29/R29,"-"))</f>
        <v>-</v>
      </c>
    </row>
    <row r="30" spans="1:21" ht="14.4" thickTop="1" x14ac:dyDescent="0.3">
      <c r="A30" s="73"/>
      <c r="B30" s="114"/>
      <c r="C30" s="109"/>
      <c r="D30" s="110"/>
      <c r="E30" s="111"/>
      <c r="F30" s="111"/>
      <c r="G30" s="111"/>
      <c r="H30" s="111"/>
      <c r="I30" s="111"/>
      <c r="J30" s="111"/>
      <c r="K30" s="111"/>
      <c r="L30" s="111"/>
      <c r="M30" s="115"/>
      <c r="N30" s="112"/>
      <c r="O30" s="113"/>
    </row>
    <row r="31" spans="1:21" x14ac:dyDescent="0.3">
      <c r="A31" s="124"/>
      <c r="B31" s="74"/>
      <c r="C31" s="109"/>
      <c r="D31" s="110"/>
      <c r="E31" s="111"/>
      <c r="F31" s="111"/>
      <c r="G31" s="111"/>
      <c r="H31" s="111"/>
      <c r="I31" s="111"/>
      <c r="J31" s="111"/>
      <c r="K31" s="111"/>
      <c r="L31" s="111"/>
      <c r="M31" s="115"/>
      <c r="N31" s="112"/>
      <c r="O31" s="113"/>
    </row>
    <row r="32" spans="1:21" x14ac:dyDescent="0.3">
      <c r="A32" s="125"/>
      <c r="B32" s="74"/>
      <c r="C32" s="126"/>
      <c r="D32" s="127">
        <f>SUM(D19:D31)</f>
        <v>0</v>
      </c>
      <c r="E32" s="110">
        <f t="shared" ref="E32:M32" si="5">SUM(E19:E31)</f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0">
        <f t="shared" si="5"/>
        <v>0</v>
      </c>
      <c r="J32" s="110">
        <f t="shared" si="5"/>
        <v>0</v>
      </c>
      <c r="K32" s="110">
        <f t="shared" si="5"/>
        <v>0</v>
      </c>
      <c r="L32" s="110">
        <f t="shared" si="5"/>
        <v>0</v>
      </c>
      <c r="M32" s="110">
        <f t="shared" si="5"/>
        <v>0</v>
      </c>
      <c r="N32" s="128"/>
      <c r="O32" s="113"/>
    </row>
    <row r="33" spans="1:15" ht="14.4" thickBot="1" x14ac:dyDescent="0.35">
      <c r="A33" s="183"/>
      <c r="B33" s="183"/>
      <c r="C33" s="183"/>
      <c r="D33" s="183"/>
      <c r="E33" s="181">
        <f>SUM(E19:M31)</f>
        <v>0</v>
      </c>
      <c r="F33" s="181"/>
      <c r="G33" s="181"/>
      <c r="H33" s="181"/>
      <c r="I33" s="181"/>
      <c r="J33" s="181"/>
      <c r="K33" s="181"/>
      <c r="L33" s="181"/>
      <c r="M33" s="181"/>
      <c r="N33" s="129"/>
      <c r="O33" s="24"/>
    </row>
    <row r="34" spans="1:15" x14ac:dyDescent="0.3">
      <c r="A34" s="130"/>
      <c r="B34" s="70"/>
      <c r="C34" s="35"/>
      <c r="D34" s="113"/>
      <c r="E34" s="131"/>
      <c r="F34" s="131"/>
      <c r="G34" s="131"/>
      <c r="H34" s="131"/>
      <c r="I34" s="131"/>
      <c r="J34" s="131"/>
      <c r="K34" s="131"/>
      <c r="L34" s="131"/>
      <c r="M34" s="131"/>
      <c r="N34" s="35"/>
      <c r="O34" s="24"/>
    </row>
  </sheetData>
  <mergeCells count="24">
    <mergeCell ref="A16:N16"/>
    <mergeCell ref="A33:D33"/>
    <mergeCell ref="E33:M33"/>
    <mergeCell ref="K8:L8"/>
    <mergeCell ref="K9:L9"/>
    <mergeCell ref="K10:L10"/>
    <mergeCell ref="K11:L11"/>
    <mergeCell ref="K12:L12"/>
    <mergeCell ref="A13:D13"/>
    <mergeCell ref="E13:J13"/>
    <mergeCell ref="A4:L4"/>
    <mergeCell ref="P4:U4"/>
    <mergeCell ref="K13:L13"/>
    <mergeCell ref="K6:L6"/>
    <mergeCell ref="R6:R7"/>
    <mergeCell ref="S6:S7"/>
    <mergeCell ref="T6:T7"/>
    <mergeCell ref="U6:U7"/>
    <mergeCell ref="K7:L7"/>
    <mergeCell ref="A1:M1"/>
    <mergeCell ref="P1:U1"/>
    <mergeCell ref="A2:M2"/>
    <mergeCell ref="P2:U2"/>
    <mergeCell ref="P3:U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E15BEDEB06042A0FE482AC507B9F2" ma:contentTypeVersion="12" ma:contentTypeDescription="Create a new document." ma:contentTypeScope="" ma:versionID="89ec2a8dd1a9903504f11680dbb20a3b">
  <xsd:schema xmlns:xsd="http://www.w3.org/2001/XMLSchema" xmlns:xs="http://www.w3.org/2001/XMLSchema" xmlns:p="http://schemas.microsoft.com/office/2006/metadata/properties" xmlns:ns2="b9378059-33a8-4a18-8bda-af34d877564c" xmlns:ns3="ed5a0645-0698-4b37-a076-ad7f4dabf61f" targetNamespace="http://schemas.microsoft.com/office/2006/metadata/properties" ma:root="true" ma:fieldsID="4f3afe19f03e4426e742c0ceed766e99" ns2:_="" ns3:_="">
    <xsd:import namespace="b9378059-33a8-4a18-8bda-af34d877564c"/>
    <xsd:import namespace="ed5a0645-0698-4b37-a076-ad7f4dabf6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78059-33a8-4a18-8bda-af34d8775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a0645-0698-4b37-a076-ad7f4dabf61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358F00-871D-44CE-9511-52D046A62F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0320DC-9BDF-4ACA-8CA9-B61664F55D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378059-33a8-4a18-8bda-af34d877564c"/>
    <ds:schemaRef ds:uri="ed5a0645-0698-4b37-a076-ad7f4dabf6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DC340F-DA4A-4B73-A47A-02129E49145D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d5a0645-0698-4b37-a076-ad7f4dabf61f"/>
    <ds:schemaRef ds:uri="b9378059-33a8-4a18-8bda-af34d877564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Budget</vt:lpstr>
      <vt:lpstr>Dues Calculation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MonthYTD</vt:lpstr>
      <vt:lpstr>Checking-Recon</vt:lpstr>
      <vt:lpstr>APR!Print_Area</vt:lpstr>
      <vt:lpstr>AUG!Print_Area</vt:lpstr>
      <vt:lpstr>Budget!Print_Area</vt:lpstr>
      <vt:lpstr>'Checking-Recon'!Print_Area</vt:lpstr>
      <vt:lpstr>DEC!Print_Area</vt:lpstr>
      <vt:lpstr>'Dues Calculation'!Print_Area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MonthYTD!Print_Area</vt:lpstr>
      <vt:lpstr>NOV!Print_Area</vt:lpstr>
      <vt:lpstr>OCT!Print_Area</vt:lpstr>
      <vt:lpstr>SEP!Print_Area</vt:lpstr>
      <vt:lpstr>MonthYTD!Print_Titles</vt:lpstr>
    </vt:vector>
  </TitlesOfParts>
  <Company>Wisconsin Education Assn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JaneO</dc:creator>
  <cp:lastModifiedBy>Vos, Jennifer</cp:lastModifiedBy>
  <cp:lastPrinted>2019-04-01T18:48:58Z</cp:lastPrinted>
  <dcterms:created xsi:type="dcterms:W3CDTF">2005-03-30T17:05:20Z</dcterms:created>
  <dcterms:modified xsi:type="dcterms:W3CDTF">2020-12-22T13:30:00Z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0x010100B2DE15BEDEB06042A0FE482AC507B9F2</vt:lpwstr>
  </property>
  <property fmtid="{D5CDD505-2E9C-101B-9397-08002B2CF9AE}" pid="3" name="Order">
    <vt:r8>6001800</vt:r8>
  </property>
  <property fmtid="{D5CDD505-2E9C-101B-9397-08002B2CF9AE}" pid="4" name="AuthorIds_UIVersion_1536">
    <vt:lpwstr>16</vt:lpwstr>
  </property>
</Properties>
</file>